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תפעול ומינהל\מכרזים והליכים תחרותיים\מכרזים 22\1-21 חוף המשאבות\כתב כמויות\"/>
    </mc:Choice>
  </mc:AlternateContent>
  <bookViews>
    <workbookView xWindow="-108" yWindow="-108" windowWidth="23256" windowHeight="12576"/>
  </bookViews>
  <sheets>
    <sheet name="חוף_משאבות_17_08_2022_" sheetId="1" r:id="rId1"/>
  </sheets>
  <definedNames>
    <definedName name="_xlnm._FilterDatabase" localSheetId="0" hidden="1">חוף_משאבות_17_08_2022_!$A$4:$H$801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3" i="1" l="1"/>
  <c r="F746" i="1"/>
  <c r="H598" i="1"/>
  <c r="F598" i="1"/>
  <c r="H14" i="1"/>
  <c r="H15" i="1"/>
  <c r="H16" i="1"/>
  <c r="H17" i="1"/>
  <c r="H19" i="1"/>
  <c r="H20" i="1"/>
  <c r="H21" i="1"/>
  <c r="H22" i="1"/>
  <c r="H24" i="1"/>
  <c r="H25" i="1"/>
  <c r="H26" i="1"/>
  <c r="H27" i="1"/>
  <c r="H29" i="1"/>
  <c r="H30" i="1"/>
  <c r="H31" i="1" s="1"/>
  <c r="H32" i="1"/>
  <c r="H33" i="1"/>
  <c r="H34" i="1"/>
  <c r="H37" i="1"/>
  <c r="H38" i="1"/>
  <c r="H39" i="1"/>
  <c r="H40" i="1"/>
  <c r="H43" i="1"/>
  <c r="H44" i="1"/>
  <c r="H45" i="1"/>
  <c r="H46" i="1"/>
  <c r="H49" i="1"/>
  <c r="H50" i="1"/>
  <c r="H51" i="1"/>
  <c r="H52" i="1"/>
  <c r="H54" i="1"/>
  <c r="H55" i="1"/>
  <c r="H56" i="1"/>
  <c r="H57" i="1"/>
  <c r="H59" i="1"/>
  <c r="H60" i="1"/>
  <c r="H61" i="1"/>
  <c r="H62" i="1"/>
  <c r="H63" i="1"/>
  <c r="H66" i="1"/>
  <c r="H67" i="1"/>
  <c r="H68" i="1"/>
  <c r="H69" i="1"/>
  <c r="H70" i="1"/>
  <c r="H71" i="1"/>
  <c r="H73" i="1"/>
  <c r="H74" i="1"/>
  <c r="H75" i="1"/>
  <c r="H78" i="1"/>
  <c r="H79" i="1"/>
  <c r="H80" i="1"/>
  <c r="H81" i="1"/>
  <c r="H82" i="1"/>
  <c r="H83" i="1"/>
  <c r="H84" i="1"/>
  <c r="H85" i="1"/>
  <c r="H86" i="1"/>
  <c r="H88" i="1"/>
  <c r="H89" i="1"/>
  <c r="H90" i="1"/>
  <c r="H91" i="1"/>
  <c r="H92" i="1"/>
  <c r="H93" i="1"/>
  <c r="H94" i="1"/>
  <c r="H95" i="1"/>
  <c r="H96" i="1"/>
  <c r="H98" i="1"/>
  <c r="H99" i="1"/>
  <c r="H100" i="1"/>
  <c r="H101" i="1"/>
  <c r="H102" i="1"/>
  <c r="H103" i="1"/>
  <c r="H104" i="1"/>
  <c r="H105" i="1"/>
  <c r="H106" i="1"/>
  <c r="H107" i="1"/>
  <c r="H108" i="1"/>
  <c r="H109" i="1"/>
  <c r="H110" i="1"/>
  <c r="H111" i="1"/>
  <c r="H113" i="1"/>
  <c r="H114" i="1"/>
  <c r="H115" i="1"/>
  <c r="H116" i="1"/>
  <c r="H117" i="1"/>
  <c r="H119" i="1"/>
  <c r="H120" i="1"/>
  <c r="H121" i="1"/>
  <c r="H122" i="1"/>
  <c r="H123" i="1"/>
  <c r="H124" i="1"/>
  <c r="H125" i="1"/>
  <c r="H126" i="1"/>
  <c r="H127" i="1"/>
  <c r="H129" i="1"/>
  <c r="H130" i="1"/>
  <c r="H131" i="1"/>
  <c r="H132" i="1"/>
  <c r="H133" i="1"/>
  <c r="H134" i="1"/>
  <c r="H135" i="1"/>
  <c r="H137" i="1"/>
  <c r="H138" i="1"/>
  <c r="H139" i="1"/>
  <c r="H140" i="1"/>
  <c r="H141" i="1"/>
  <c r="H142" i="1"/>
  <c r="H143" i="1"/>
  <c r="H144" i="1"/>
  <c r="H145" i="1"/>
  <c r="H146" i="1"/>
  <c r="H147" i="1"/>
  <c r="H148" i="1"/>
  <c r="H151" i="1"/>
  <c r="H152" i="1"/>
  <c r="H153" i="1"/>
  <c r="H154" i="1"/>
  <c r="H155" i="1"/>
  <c r="H156" i="1"/>
  <c r="H157" i="1"/>
  <c r="H158" i="1"/>
  <c r="H159" i="1"/>
  <c r="H160" i="1"/>
  <c r="H161" i="1"/>
  <c r="H162" i="1"/>
  <c r="H163" i="1"/>
  <c r="H165" i="1"/>
  <c r="H166" i="1"/>
  <c r="H167" i="1"/>
  <c r="H168" i="1"/>
  <c r="H169" i="1"/>
  <c r="H171" i="1"/>
  <c r="H172" i="1"/>
  <c r="H173" i="1"/>
  <c r="H174" i="1"/>
  <c r="H175" i="1"/>
  <c r="H177" i="1"/>
  <c r="H178" i="1"/>
  <c r="H179" i="1"/>
  <c r="H180" i="1"/>
  <c r="H181" i="1"/>
  <c r="H182"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3" i="1"/>
  <c r="H244" i="1"/>
  <c r="H245" i="1"/>
  <c r="H246" i="1"/>
  <c r="H247" i="1"/>
  <c r="H248" i="1"/>
  <c r="H249" i="1"/>
  <c r="H250" i="1"/>
  <c r="H251" i="1"/>
  <c r="H252" i="1"/>
  <c r="H253" i="1"/>
  <c r="H254" i="1"/>
  <c r="H255" i="1"/>
  <c r="H256" i="1"/>
  <c r="H257" i="1"/>
  <c r="H258" i="1"/>
  <c r="H259" i="1"/>
  <c r="H260" i="1"/>
  <c r="H261" i="1"/>
  <c r="H262" i="1"/>
  <c r="H264" i="1"/>
  <c r="H265" i="1"/>
  <c r="H266" i="1"/>
  <c r="H267" i="1"/>
  <c r="H268" i="1"/>
  <c r="H269" i="1"/>
  <c r="H270" i="1"/>
  <c r="H271" i="1"/>
  <c r="H272" i="1"/>
  <c r="H274" i="1"/>
  <c r="H275" i="1"/>
  <c r="H276" i="1"/>
  <c r="H277" i="1"/>
  <c r="H278" i="1"/>
  <c r="H279" i="1"/>
  <c r="H280" i="1"/>
  <c r="H281" i="1"/>
  <c r="H282" i="1"/>
  <c r="H283" i="1"/>
  <c r="H285" i="1"/>
  <c r="H286" i="1"/>
  <c r="H287" i="1"/>
  <c r="H288" i="1"/>
  <c r="H289" i="1"/>
  <c r="H290" i="1"/>
  <c r="H292" i="1"/>
  <c r="H293" i="1"/>
  <c r="H294" i="1" s="1"/>
  <c r="H295" i="1"/>
  <c r="H296" i="1"/>
  <c r="H297" i="1"/>
  <c r="H298" i="1"/>
  <c r="H299" i="1"/>
  <c r="H300" i="1"/>
  <c r="H301" i="1"/>
  <c r="H302" i="1"/>
  <c r="H303" i="1"/>
  <c r="H305" i="1"/>
  <c r="H306" i="1"/>
  <c r="H307" i="1"/>
  <c r="H308" i="1"/>
  <c r="H309" i="1"/>
  <c r="H311" i="1"/>
  <c r="H312" i="1"/>
  <c r="H313" i="1"/>
  <c r="H314" i="1"/>
  <c r="H315" i="1"/>
  <c r="H316" i="1"/>
  <c r="H317" i="1"/>
  <c r="H318" i="1"/>
  <c r="H320" i="1"/>
  <c r="H321" i="1"/>
  <c r="H322" i="1"/>
  <c r="H323" i="1"/>
  <c r="H324" i="1"/>
  <c r="H325" i="1"/>
  <c r="H326" i="1"/>
  <c r="H327" i="1"/>
  <c r="H332" i="1"/>
  <c r="H335" i="1"/>
  <c r="H338" i="1"/>
  <c r="H349" i="1"/>
  <c r="H355" i="1"/>
  <c r="H356" i="1"/>
  <c r="H357" i="1"/>
  <c r="H360" i="1"/>
  <c r="H361" i="1"/>
  <c r="H364" i="1"/>
  <c r="H365" i="1"/>
  <c r="H366" i="1"/>
  <c r="H369" i="1"/>
  <c r="H370" i="1"/>
  <c r="H373" i="1"/>
  <c r="H374" i="1"/>
  <c r="H378" i="1"/>
  <c r="H389" i="1"/>
  <c r="H390" i="1"/>
  <c r="H393" i="1"/>
  <c r="H394" i="1"/>
  <c r="H402" i="1"/>
  <c r="H403" i="1"/>
  <c r="H405" i="1"/>
  <c r="H408" i="1"/>
  <c r="H413" i="1"/>
  <c r="H417" i="1"/>
  <c r="H423" i="1"/>
  <c r="H433" i="1"/>
  <c r="H438" i="1"/>
  <c r="H443" i="1"/>
  <c r="H446" i="1"/>
  <c r="H447" i="1"/>
  <c r="H451" i="1"/>
  <c r="H452" i="1"/>
  <c r="H460" i="1"/>
  <c r="H470" i="1"/>
  <c r="H476" i="1"/>
  <c r="H477" i="1"/>
  <c r="H481" i="1"/>
  <c r="H482" i="1"/>
  <c r="H486" i="1"/>
  <c r="H491" i="1"/>
  <c r="H492" i="1"/>
  <c r="H501" i="1"/>
  <c r="H506" i="1"/>
  <c r="H527" i="1"/>
  <c r="H528" i="1"/>
  <c r="H531" i="1"/>
  <c r="H535" i="1"/>
  <c r="H536" i="1"/>
  <c r="H543" i="1"/>
  <c r="H546" i="1"/>
  <c r="H549" i="1"/>
  <c r="H554" i="1"/>
  <c r="H555" i="1"/>
  <c r="H559" i="1"/>
  <c r="H563" i="1"/>
  <c r="H564" i="1"/>
  <c r="H573" i="1"/>
  <c r="H574" i="1"/>
  <c r="H578" i="1"/>
  <c r="H586" i="1"/>
  <c r="H587" i="1"/>
  <c r="H591" i="1"/>
  <c r="H596" i="1"/>
  <c r="H597" i="1"/>
  <c r="H606" i="1"/>
  <c r="H609" i="1"/>
  <c r="H612" i="1"/>
  <c r="H616" i="1"/>
  <c r="H619" i="1"/>
  <c r="H622" i="1"/>
  <c r="H630" i="1"/>
  <c r="H631" i="1"/>
  <c r="H632" i="1"/>
  <c r="H643" i="1"/>
  <c r="H644" i="1"/>
  <c r="H648" i="1"/>
  <c r="H649" i="1"/>
  <c r="H655" i="1"/>
  <c r="H660" i="1"/>
  <c r="H666" i="1"/>
  <c r="H683" i="1"/>
  <c r="H688" i="1"/>
  <c r="H692" i="1"/>
  <c r="H695" i="1"/>
  <c r="H699" i="1"/>
  <c r="H704" i="1"/>
  <c r="H705" i="1"/>
  <c r="H721" i="1"/>
  <c r="H739" i="1"/>
  <c r="H740" i="1"/>
  <c r="H749" i="1"/>
  <c r="H750" i="1"/>
  <c r="H759" i="1"/>
  <c r="H760" i="1"/>
  <c r="H761" i="1"/>
  <c r="H762" i="1" s="1"/>
  <c r="H763" i="1"/>
  <c r="H768" i="1"/>
  <c r="H778" i="1"/>
  <c r="H785" i="1"/>
  <c r="H796" i="1"/>
  <c r="H9" i="1"/>
  <c r="H10" i="1"/>
  <c r="H11" i="1"/>
  <c r="H328" i="1"/>
  <c r="H329" i="1"/>
  <c r="H330" i="1"/>
  <c r="H333" i="1"/>
  <c r="H334" i="1" s="1"/>
  <c r="H336" i="1"/>
  <c r="H337" i="1" s="1"/>
  <c r="H339" i="1"/>
  <c r="H340" i="1"/>
  <c r="H341" i="1"/>
  <c r="H342" i="1"/>
  <c r="H343" i="1"/>
  <c r="H344" i="1"/>
  <c r="H345" i="1"/>
  <c r="H346" i="1"/>
  <c r="H347" i="1"/>
  <c r="H350" i="1"/>
  <c r="H351" i="1"/>
  <c r="H352" i="1"/>
  <c r="H353" i="1"/>
  <c r="H358" i="1"/>
  <c r="H359" i="1"/>
  <c r="H362" i="1"/>
  <c r="H367" i="1"/>
  <c r="H368" i="1"/>
  <c r="H371" i="1"/>
  <c r="H372" i="1"/>
  <c r="H375" i="1"/>
  <c r="H376" i="1"/>
  <c r="H379" i="1"/>
  <c r="H380" i="1"/>
  <c r="H381" i="1"/>
  <c r="H382" i="1"/>
  <c r="H383" i="1"/>
  <c r="H384" i="1"/>
  <c r="H385" i="1"/>
  <c r="H391" i="1"/>
  <c r="H395" i="1"/>
  <c r="H396" i="1"/>
  <c r="H397" i="1"/>
  <c r="H398" i="1"/>
  <c r="H399" i="1"/>
  <c r="H400" i="1"/>
  <c r="H401" i="1"/>
  <c r="H404" i="1"/>
  <c r="H406" i="1"/>
  <c r="H407" i="1"/>
  <c r="H409" i="1"/>
  <c r="H410" i="1"/>
  <c r="H411" i="1"/>
  <c r="H414" i="1"/>
  <c r="H415" i="1"/>
  <c r="H418" i="1"/>
  <c r="H419" i="1"/>
  <c r="H420" i="1"/>
  <c r="H421" i="1"/>
  <c r="H422" i="1"/>
  <c r="H424" i="1"/>
  <c r="H425" i="1"/>
  <c r="H426" i="1"/>
  <c r="H427" i="1"/>
  <c r="H428" i="1"/>
  <c r="H429" i="1"/>
  <c r="H430" i="1"/>
  <c r="H431" i="1"/>
  <c r="H434" i="1"/>
  <c r="H435" i="1"/>
  <c r="H436" i="1"/>
  <c r="H439" i="1"/>
  <c r="H440" i="1"/>
  <c r="H441" i="1"/>
  <c r="H444" i="1"/>
  <c r="H445" i="1" s="1"/>
  <c r="H448" i="1"/>
  <c r="H449" i="1"/>
  <c r="H453" i="1"/>
  <c r="H454" i="1"/>
  <c r="H455" i="1"/>
  <c r="H456" i="1"/>
  <c r="H457" i="1"/>
  <c r="H458" i="1"/>
  <c r="H461" i="1"/>
  <c r="H462" i="1"/>
  <c r="H463" i="1"/>
  <c r="H464" i="1"/>
  <c r="H465" i="1"/>
  <c r="H466" i="1"/>
  <c r="H467" i="1"/>
  <c r="H468" i="1"/>
  <c r="H471" i="1"/>
  <c r="H472" i="1"/>
  <c r="H473" i="1"/>
  <c r="H474" i="1"/>
  <c r="H478" i="1"/>
  <c r="H479" i="1"/>
  <c r="H483" i="1"/>
  <c r="H484" i="1"/>
  <c r="H487" i="1"/>
  <c r="H488" i="1"/>
  <c r="H489" i="1"/>
  <c r="H493" i="1"/>
  <c r="H494" i="1"/>
  <c r="H495" i="1"/>
  <c r="H496" i="1"/>
  <c r="H497" i="1"/>
  <c r="H498" i="1"/>
  <c r="H499" i="1"/>
  <c r="H500" i="1"/>
  <c r="H502" i="1"/>
  <c r="H503" i="1"/>
  <c r="H504" i="1"/>
  <c r="H505" i="1"/>
  <c r="H507" i="1"/>
  <c r="H508" i="1"/>
  <c r="H509" i="1"/>
  <c r="H510" i="1"/>
  <c r="H511" i="1"/>
  <c r="H512" i="1"/>
  <c r="H513" i="1"/>
  <c r="H514" i="1"/>
  <c r="H515" i="1"/>
  <c r="H516" i="1"/>
  <c r="H517" i="1"/>
  <c r="H518" i="1"/>
  <c r="H519" i="1"/>
  <c r="H520" i="1"/>
  <c r="H521" i="1"/>
  <c r="H522" i="1"/>
  <c r="H523" i="1"/>
  <c r="H524" i="1"/>
  <c r="H529" i="1"/>
  <c r="H530" i="1" s="1"/>
  <c r="H532" i="1"/>
  <c r="H533" i="1" s="1"/>
  <c r="H537" i="1"/>
  <c r="H538" i="1"/>
  <c r="H539" i="1"/>
  <c r="H540" i="1"/>
  <c r="H541" i="1"/>
  <c r="H544" i="1"/>
  <c r="H545" i="1" s="1"/>
  <c r="H547" i="1"/>
  <c r="H548" i="1" s="1"/>
  <c r="H550" i="1"/>
  <c r="H551" i="1"/>
  <c r="H556" i="1"/>
  <c r="H557" i="1"/>
  <c r="H560" i="1"/>
  <c r="H561" i="1" s="1"/>
  <c r="H565" i="1"/>
  <c r="H566" i="1"/>
  <c r="H567" i="1"/>
  <c r="H568" i="1"/>
  <c r="H569" i="1"/>
  <c r="H570" i="1"/>
  <c r="H575" i="1"/>
  <c r="H576" i="1"/>
  <c r="H579" i="1"/>
  <c r="H580" i="1"/>
  <c r="H581" i="1"/>
  <c r="H582" i="1"/>
  <c r="H583" i="1"/>
  <c r="H588" i="1"/>
  <c r="H589" i="1"/>
  <c r="H592" i="1"/>
  <c r="H593" i="1"/>
  <c r="H599" i="1"/>
  <c r="H600" i="1"/>
  <c r="H601" i="1"/>
  <c r="H602" i="1"/>
  <c r="H603" i="1"/>
  <c r="H604" i="1"/>
  <c r="H607" i="1"/>
  <c r="H608" i="1" s="1"/>
  <c r="H610" i="1"/>
  <c r="H611" i="1" s="1"/>
  <c r="H613" i="1"/>
  <c r="H614" i="1"/>
  <c r="H617" i="1"/>
  <c r="H618" i="1" s="1"/>
  <c r="H620" i="1"/>
  <c r="H621" i="1" s="1"/>
  <c r="H623" i="1"/>
  <c r="H624" i="1"/>
  <c r="H625" i="1"/>
  <c r="H626" i="1"/>
  <c r="H627" i="1"/>
  <c r="H633" i="1"/>
  <c r="H634" i="1"/>
  <c r="H635" i="1"/>
  <c r="H636" i="1"/>
  <c r="H637" i="1"/>
  <c r="H638" i="1"/>
  <c r="H639" i="1"/>
  <c r="H640" i="1"/>
  <c r="H645" i="1"/>
  <c r="H646" i="1" s="1"/>
  <c r="H647" i="1" s="1"/>
  <c r="H650" i="1"/>
  <c r="H651" i="1"/>
  <c r="H652" i="1"/>
  <c r="H653" i="1"/>
  <c r="H656" i="1"/>
  <c r="H657" i="1"/>
  <c r="H658" i="1"/>
  <c r="H661" i="1"/>
  <c r="H662" i="1"/>
  <c r="H663" i="1"/>
  <c r="H664" i="1"/>
  <c r="H667" i="1"/>
  <c r="H668" i="1"/>
  <c r="H669" i="1"/>
  <c r="H670" i="1"/>
  <c r="H671" i="1"/>
  <c r="H672" i="1"/>
  <c r="H673" i="1"/>
  <c r="H674" i="1"/>
  <c r="H675" i="1"/>
  <c r="H676" i="1"/>
  <c r="H677" i="1"/>
  <c r="H678" i="1"/>
  <c r="H679" i="1"/>
  <c r="H680" i="1"/>
  <c r="H681" i="1"/>
  <c r="H684" i="1"/>
  <c r="H685" i="1"/>
  <c r="H686" i="1"/>
  <c r="H689" i="1"/>
  <c r="H690" i="1"/>
  <c r="H691" i="1"/>
  <c r="H693" i="1"/>
  <c r="H696" i="1"/>
  <c r="H697" i="1"/>
  <c r="H700" i="1"/>
  <c r="H701" i="1"/>
  <c r="H706" i="1"/>
  <c r="H707" i="1"/>
  <c r="H708" i="1"/>
  <c r="H709" i="1"/>
  <c r="H710" i="1"/>
  <c r="H711" i="1"/>
  <c r="H712" i="1"/>
  <c r="H713" i="1"/>
  <c r="H714" i="1"/>
  <c r="H715" i="1"/>
  <c r="H716" i="1"/>
  <c r="H717" i="1"/>
  <c r="H718" i="1"/>
  <c r="H719" i="1"/>
  <c r="H722" i="1"/>
  <c r="H723" i="1"/>
  <c r="H724" i="1"/>
  <c r="H725" i="1"/>
  <c r="H726" i="1"/>
  <c r="H727" i="1"/>
  <c r="H728" i="1"/>
  <c r="H729" i="1"/>
  <c r="H730" i="1"/>
  <c r="H731" i="1"/>
  <c r="H732" i="1"/>
  <c r="H733" i="1"/>
  <c r="H734" i="1"/>
  <c r="H735" i="1"/>
  <c r="H736" i="1"/>
  <c r="H741" i="1"/>
  <c r="H742" i="1"/>
  <c r="H743" i="1"/>
  <c r="H744" i="1"/>
  <c r="H745" i="1"/>
  <c r="H746" i="1"/>
  <c r="H751" i="1"/>
  <c r="H752" i="1"/>
  <c r="H753" i="1"/>
  <c r="H754" i="1"/>
  <c r="H755" i="1"/>
  <c r="H756" i="1"/>
  <c r="H764" i="1"/>
  <c r="H765" i="1"/>
  <c r="H766" i="1"/>
  <c r="H767" i="1"/>
  <c r="H769" i="1"/>
  <c r="H770" i="1"/>
  <c r="H771" i="1"/>
  <c r="H772" i="1"/>
  <c r="H773" i="1"/>
  <c r="H774" i="1"/>
  <c r="H775" i="1"/>
  <c r="H776" i="1"/>
  <c r="H779" i="1"/>
  <c r="H780" i="1"/>
  <c r="H781" i="1"/>
  <c r="H782" i="1"/>
  <c r="H783" i="1"/>
  <c r="H786" i="1"/>
  <c r="H787" i="1"/>
  <c r="H788" i="1"/>
  <c r="H789" i="1"/>
  <c r="H790" i="1"/>
  <c r="H791" i="1"/>
  <c r="H792" i="1"/>
  <c r="H793" i="1"/>
  <c r="H794" i="1"/>
  <c r="H797" i="1"/>
  <c r="H798" i="1"/>
  <c r="H799" i="1"/>
  <c r="H8" i="1"/>
  <c r="F799" i="1"/>
  <c r="F798" i="1"/>
  <c r="F797" i="1"/>
  <c r="F794" i="1"/>
  <c r="F793" i="1"/>
  <c r="F792" i="1"/>
  <c r="F791" i="1"/>
  <c r="F790" i="1"/>
  <c r="F789" i="1"/>
  <c r="F788" i="1"/>
  <c r="F787" i="1"/>
  <c r="F786" i="1"/>
  <c r="F783" i="1"/>
  <c r="F782" i="1"/>
  <c r="F781" i="1"/>
  <c r="F780" i="1"/>
  <c r="F779" i="1"/>
  <c r="F776" i="1"/>
  <c r="F775" i="1"/>
  <c r="F774" i="1"/>
  <c r="F773" i="1"/>
  <c r="F772" i="1"/>
  <c r="F771" i="1"/>
  <c r="F770" i="1"/>
  <c r="F769" i="1"/>
  <c r="F767" i="1"/>
  <c r="F766" i="1"/>
  <c r="F765" i="1"/>
  <c r="F764" i="1"/>
  <c r="F762" i="1"/>
  <c r="F756" i="1"/>
  <c r="F755" i="1"/>
  <c r="F754" i="1"/>
  <c r="F753" i="1"/>
  <c r="F752" i="1"/>
  <c r="F751" i="1"/>
  <c r="F745" i="1"/>
  <c r="F744" i="1"/>
  <c r="F743" i="1"/>
  <c r="F742" i="1"/>
  <c r="F741" i="1"/>
  <c r="F736" i="1"/>
  <c r="F735" i="1"/>
  <c r="F734" i="1"/>
  <c r="F733" i="1"/>
  <c r="F732" i="1"/>
  <c r="F731" i="1"/>
  <c r="F730" i="1"/>
  <c r="F729" i="1"/>
  <c r="F728" i="1"/>
  <c r="F727" i="1"/>
  <c r="F726" i="1"/>
  <c r="F725" i="1"/>
  <c r="F724" i="1"/>
  <c r="F723" i="1"/>
  <c r="F722" i="1"/>
  <c r="F719" i="1"/>
  <c r="F718" i="1"/>
  <c r="F717" i="1"/>
  <c r="F716" i="1"/>
  <c r="F715" i="1"/>
  <c r="F714" i="1"/>
  <c r="F713" i="1"/>
  <c r="F712" i="1"/>
  <c r="F711" i="1"/>
  <c r="F710" i="1"/>
  <c r="F709" i="1"/>
  <c r="F708" i="1"/>
  <c r="F707" i="1"/>
  <c r="F706" i="1"/>
  <c r="F701" i="1"/>
  <c r="F700" i="1"/>
  <c r="F697" i="1"/>
  <c r="F696" i="1"/>
  <c r="F691" i="1"/>
  <c r="F690" i="1"/>
  <c r="F689" i="1"/>
  <c r="F686" i="1"/>
  <c r="F685" i="1"/>
  <c r="F684" i="1"/>
  <c r="F681" i="1"/>
  <c r="F680" i="1"/>
  <c r="F679" i="1"/>
  <c r="F678" i="1"/>
  <c r="F677" i="1"/>
  <c r="F676" i="1"/>
  <c r="F675" i="1"/>
  <c r="F674" i="1"/>
  <c r="F673" i="1"/>
  <c r="F672" i="1"/>
  <c r="F671" i="1"/>
  <c r="F670" i="1"/>
  <c r="F669" i="1"/>
  <c r="F668" i="1"/>
  <c r="F667" i="1"/>
  <c r="F664" i="1"/>
  <c r="F663" i="1"/>
  <c r="F662" i="1"/>
  <c r="F661" i="1"/>
  <c r="F658" i="1"/>
  <c r="F657" i="1"/>
  <c r="F656" i="1"/>
  <c r="F653" i="1"/>
  <c r="F652" i="1"/>
  <c r="F651" i="1"/>
  <c r="F650" i="1"/>
  <c r="F645" i="1"/>
  <c r="F646" i="1" s="1"/>
  <c r="F647" i="1" s="1"/>
  <c r="F640" i="1"/>
  <c r="F639" i="1"/>
  <c r="F638" i="1"/>
  <c r="F637" i="1"/>
  <c r="F636" i="1"/>
  <c r="F635" i="1"/>
  <c r="F634" i="1"/>
  <c r="F633" i="1"/>
  <c r="F627" i="1"/>
  <c r="F626" i="1"/>
  <c r="F625" i="1"/>
  <c r="F624" i="1"/>
  <c r="F623" i="1"/>
  <c r="F620" i="1"/>
  <c r="F621" i="1" s="1"/>
  <c r="F617" i="1"/>
  <c r="F618" i="1" s="1"/>
  <c r="F614" i="1"/>
  <c r="F613" i="1"/>
  <c r="F610" i="1"/>
  <c r="F611" i="1" s="1"/>
  <c r="F607" i="1"/>
  <c r="F608" i="1" s="1"/>
  <c r="F604" i="1"/>
  <c r="F603" i="1"/>
  <c r="F602" i="1"/>
  <c r="F601" i="1"/>
  <c r="F600" i="1"/>
  <c r="F599" i="1"/>
  <c r="F593" i="1"/>
  <c r="F592" i="1"/>
  <c r="F589" i="1"/>
  <c r="F588" i="1"/>
  <c r="F583" i="1"/>
  <c r="F582" i="1"/>
  <c r="F581" i="1"/>
  <c r="F580" i="1"/>
  <c r="F579" i="1"/>
  <c r="F576" i="1"/>
  <c r="F575" i="1"/>
  <c r="F570" i="1"/>
  <c r="F569" i="1"/>
  <c r="F568" i="1"/>
  <c r="F567" i="1"/>
  <c r="F566" i="1"/>
  <c r="F565" i="1"/>
  <c r="F560" i="1"/>
  <c r="F561" i="1" s="1"/>
  <c r="F557" i="1"/>
  <c r="F556" i="1"/>
  <c r="F551" i="1"/>
  <c r="F550" i="1"/>
  <c r="F547" i="1"/>
  <c r="F548" i="1" s="1"/>
  <c r="F544" i="1"/>
  <c r="F545" i="1" s="1"/>
  <c r="F541" i="1"/>
  <c r="F540" i="1"/>
  <c r="F539" i="1"/>
  <c r="F538" i="1"/>
  <c r="F537" i="1"/>
  <c r="F532" i="1"/>
  <c r="F533" i="1" s="1"/>
  <c r="F529" i="1"/>
  <c r="F530" i="1" s="1"/>
  <c r="F524" i="1"/>
  <c r="F523" i="1"/>
  <c r="F522" i="1"/>
  <c r="F521" i="1"/>
  <c r="F520" i="1"/>
  <c r="F519" i="1"/>
  <c r="F518" i="1"/>
  <c r="F517" i="1"/>
  <c r="F516" i="1"/>
  <c r="F515" i="1"/>
  <c r="F514" i="1"/>
  <c r="F513" i="1"/>
  <c r="F512" i="1"/>
  <c r="F511" i="1"/>
  <c r="F510" i="1"/>
  <c r="F509" i="1"/>
  <c r="F508" i="1"/>
  <c r="F507" i="1"/>
  <c r="F505" i="1"/>
  <c r="F504" i="1"/>
  <c r="F503" i="1"/>
  <c r="F502" i="1"/>
  <c r="F500" i="1"/>
  <c r="F499" i="1"/>
  <c r="F498" i="1"/>
  <c r="F497" i="1"/>
  <c r="F496" i="1"/>
  <c r="F495" i="1"/>
  <c r="F494" i="1"/>
  <c r="F493" i="1"/>
  <c r="F489" i="1"/>
  <c r="F488" i="1"/>
  <c r="F487" i="1"/>
  <c r="F484" i="1"/>
  <c r="F483" i="1"/>
  <c r="F479" i="1"/>
  <c r="F478" i="1"/>
  <c r="F474" i="1"/>
  <c r="F473" i="1"/>
  <c r="F472" i="1"/>
  <c r="F471" i="1"/>
  <c r="F468" i="1"/>
  <c r="F467" i="1"/>
  <c r="F466" i="1"/>
  <c r="F465" i="1"/>
  <c r="F464" i="1"/>
  <c r="F463" i="1"/>
  <c r="F462" i="1"/>
  <c r="F461" i="1"/>
  <c r="F458" i="1"/>
  <c r="F457" i="1"/>
  <c r="F456" i="1"/>
  <c r="F455" i="1"/>
  <c r="F454" i="1"/>
  <c r="F453" i="1"/>
  <c r="F449" i="1"/>
  <c r="F448" i="1"/>
  <c r="F444" i="1"/>
  <c r="F445" i="1" s="1"/>
  <c r="F441" i="1"/>
  <c r="F440" i="1"/>
  <c r="F439" i="1"/>
  <c r="F436" i="1"/>
  <c r="F435" i="1"/>
  <c r="F434" i="1"/>
  <c r="F431" i="1"/>
  <c r="F430" i="1"/>
  <c r="F429" i="1"/>
  <c r="F428" i="1"/>
  <c r="F427" i="1"/>
  <c r="F426" i="1"/>
  <c r="F425" i="1"/>
  <c r="F424" i="1"/>
  <c r="F422" i="1"/>
  <c r="F421" i="1"/>
  <c r="F420" i="1"/>
  <c r="F419" i="1"/>
  <c r="F418" i="1"/>
  <c r="F415" i="1"/>
  <c r="F414" i="1"/>
  <c r="F411" i="1"/>
  <c r="F410" i="1"/>
  <c r="F409" i="1"/>
  <c r="F407" i="1"/>
  <c r="F406" i="1"/>
  <c r="F404" i="1"/>
  <c r="F401" i="1"/>
  <c r="F400" i="1"/>
  <c r="F399" i="1"/>
  <c r="F398" i="1"/>
  <c r="F397" i="1"/>
  <c r="F396" i="1"/>
  <c r="F395" i="1"/>
  <c r="F391" i="1"/>
  <c r="F392" i="1" s="1"/>
  <c r="F385" i="1"/>
  <c r="F384" i="1"/>
  <c r="F383" i="1"/>
  <c r="F382" i="1"/>
  <c r="F381" i="1"/>
  <c r="F380" i="1"/>
  <c r="F379" i="1"/>
  <c r="F376" i="1"/>
  <c r="F375" i="1"/>
  <c r="F372" i="1"/>
  <c r="F371" i="1"/>
  <c r="F368" i="1"/>
  <c r="F367" i="1"/>
  <c r="F362" i="1"/>
  <c r="F359" i="1"/>
  <c r="F358" i="1"/>
  <c r="F353" i="1"/>
  <c r="F352" i="1"/>
  <c r="F351" i="1"/>
  <c r="F350" i="1"/>
  <c r="F347" i="1"/>
  <c r="F346" i="1"/>
  <c r="F345" i="1"/>
  <c r="F344" i="1"/>
  <c r="F343" i="1"/>
  <c r="F342" i="1"/>
  <c r="F341" i="1"/>
  <c r="F340" i="1"/>
  <c r="F339" i="1"/>
  <c r="F336" i="1"/>
  <c r="F337" i="1" s="1"/>
  <c r="F333" i="1"/>
  <c r="F334" i="1" s="1"/>
  <c r="F330" i="1"/>
  <c r="F329" i="1"/>
  <c r="F328" i="1"/>
  <c r="F327" i="1"/>
  <c r="F326" i="1"/>
  <c r="F325" i="1"/>
  <c r="F324" i="1"/>
  <c r="F323" i="1"/>
  <c r="F322" i="1"/>
  <c r="F318" i="1"/>
  <c r="F317" i="1"/>
  <c r="F316" i="1"/>
  <c r="F314" i="1"/>
  <c r="F313" i="1"/>
  <c r="F309" i="1"/>
  <c r="F307" i="1"/>
  <c r="F303" i="1"/>
  <c r="F302" i="1"/>
  <c r="F301" i="1"/>
  <c r="F300" i="1"/>
  <c r="F299" i="1"/>
  <c r="F298" i="1"/>
  <c r="F297" i="1"/>
  <c r="F296" i="1"/>
  <c r="F293" i="1"/>
  <c r="F294" i="1" s="1"/>
  <c r="F290" i="1"/>
  <c r="F289" i="1"/>
  <c r="F288" i="1"/>
  <c r="F287" i="1"/>
  <c r="F286" i="1"/>
  <c r="F283" i="1"/>
  <c r="F282" i="1"/>
  <c r="F280" i="1"/>
  <c r="F279" i="1"/>
  <c r="F278" i="1"/>
  <c r="F277" i="1"/>
  <c r="F276" i="1"/>
  <c r="F275" i="1"/>
  <c r="F273" i="1"/>
  <c r="F262" i="1"/>
  <c r="F260" i="1"/>
  <c r="F259" i="1"/>
  <c r="F257" i="1"/>
  <c r="F256" i="1"/>
  <c r="F255" i="1"/>
  <c r="F254" i="1"/>
  <c r="F253" i="1"/>
  <c r="F252" i="1"/>
  <c r="F251" i="1"/>
  <c r="F249" i="1"/>
  <c r="F248" i="1"/>
  <c r="F246" i="1"/>
  <c r="F241" i="1"/>
  <c r="F240" i="1"/>
  <c r="F239" i="1"/>
  <c r="F238" i="1"/>
  <c r="F237" i="1"/>
  <c r="F236" i="1"/>
  <c r="F234" i="1"/>
  <c r="F233" i="1"/>
  <c r="F232" i="1"/>
  <c r="F231" i="1"/>
  <c r="F229" i="1"/>
  <c r="F228" i="1"/>
  <c r="F226" i="1"/>
  <c r="F223" i="1"/>
  <c r="F222" i="1"/>
  <c r="F221" i="1"/>
  <c r="F219" i="1"/>
  <c r="F218" i="1"/>
  <c r="F217" i="1"/>
  <c r="F216" i="1"/>
  <c r="F215" i="1"/>
  <c r="F214" i="1"/>
  <c r="F213" i="1"/>
  <c r="F212" i="1"/>
  <c r="F210" i="1"/>
  <c r="F209" i="1"/>
  <c r="F207" i="1"/>
  <c r="F205" i="1"/>
  <c r="F204" i="1"/>
  <c r="F202" i="1"/>
  <c r="F201" i="1"/>
  <c r="F198" i="1"/>
  <c r="F197" i="1"/>
  <c r="F196" i="1"/>
  <c r="F194" i="1"/>
  <c r="F193" i="1"/>
  <c r="F191" i="1"/>
  <c r="F190" i="1"/>
  <c r="F189" i="1"/>
  <c r="F188" i="1"/>
  <c r="F186" i="1"/>
  <c r="F182" i="1"/>
  <c r="F181" i="1"/>
  <c r="F180" i="1"/>
  <c r="F179" i="1"/>
  <c r="F178" i="1"/>
  <c r="F175" i="1"/>
  <c r="F174" i="1"/>
  <c r="F173" i="1"/>
  <c r="F172" i="1"/>
  <c r="F169" i="1"/>
  <c r="F167" i="1"/>
  <c r="F163" i="1"/>
  <c r="F162" i="1"/>
  <c r="F161" i="1"/>
  <c r="F160" i="1"/>
  <c r="F157" i="1"/>
  <c r="F156" i="1"/>
  <c r="F155" i="1"/>
  <c r="F148" i="1"/>
  <c r="F147" i="1"/>
  <c r="F146" i="1"/>
  <c r="F145" i="1"/>
  <c r="F144" i="1"/>
  <c r="F143" i="1"/>
  <c r="F142" i="1"/>
  <c r="F141" i="1"/>
  <c r="F140" i="1"/>
  <c r="F139" i="1"/>
  <c r="F138" i="1"/>
  <c r="F135" i="1"/>
  <c r="F134" i="1"/>
  <c r="F133" i="1"/>
  <c r="F132" i="1"/>
  <c r="F131" i="1"/>
  <c r="F127" i="1"/>
  <c r="F126" i="1"/>
  <c r="F125" i="1"/>
  <c r="F124" i="1"/>
  <c r="F123" i="1"/>
  <c r="F122" i="1"/>
  <c r="F121" i="1"/>
  <c r="F120" i="1"/>
  <c r="F117" i="1"/>
  <c r="F116" i="1"/>
  <c r="F115" i="1"/>
  <c r="F114" i="1"/>
  <c r="F111" i="1"/>
  <c r="F110" i="1"/>
  <c r="F109" i="1"/>
  <c r="F108" i="1"/>
  <c r="F107" i="1"/>
  <c r="F106" i="1"/>
  <c r="F105" i="1"/>
  <c r="F104" i="1"/>
  <c r="F103" i="1"/>
  <c r="F102" i="1"/>
  <c r="F101" i="1"/>
  <c r="F100" i="1"/>
  <c r="F99" i="1"/>
  <c r="F96" i="1"/>
  <c r="F95" i="1"/>
  <c r="F94" i="1"/>
  <c r="F93" i="1"/>
  <c r="F92" i="1"/>
  <c r="F91" i="1"/>
  <c r="F90" i="1"/>
  <c r="F89" i="1"/>
  <c r="F87" i="1"/>
  <c r="F75" i="1"/>
  <c r="F74" i="1"/>
  <c r="F71" i="1"/>
  <c r="F70" i="1"/>
  <c r="F69" i="1"/>
  <c r="F68" i="1"/>
  <c r="F63" i="1"/>
  <c r="F62" i="1"/>
  <c r="F61" i="1"/>
  <c r="F60" i="1"/>
  <c r="F56" i="1"/>
  <c r="F55" i="1"/>
  <c r="F51" i="1"/>
  <c r="F53" i="1" s="1"/>
  <c r="F46" i="1"/>
  <c r="F45" i="1"/>
  <c r="F40" i="1"/>
  <c r="F39" i="1"/>
  <c r="F34" i="1"/>
  <c r="F33" i="1"/>
  <c r="F30" i="1"/>
  <c r="F31" i="1" s="1"/>
  <c r="F27" i="1"/>
  <c r="F26" i="1"/>
  <c r="F25" i="1"/>
  <c r="F22" i="1"/>
  <c r="F21" i="1"/>
  <c r="F20" i="1"/>
  <c r="F17" i="1"/>
  <c r="F16" i="1"/>
  <c r="F11" i="1"/>
  <c r="F10" i="1"/>
  <c r="F9" i="1"/>
  <c r="F8" i="1"/>
  <c r="H605" i="1" l="1"/>
  <c r="F605" i="1"/>
  <c r="H702" i="1"/>
  <c r="F64" i="1"/>
  <c r="F58" i="1"/>
  <c r="H41" i="1"/>
  <c r="H42" i="1" s="1"/>
  <c r="H777" i="1"/>
  <c r="H747" i="1"/>
  <c r="H748" i="1" s="1"/>
  <c r="H698" i="1"/>
  <c r="H757" i="1"/>
  <c r="H758" i="1" s="1"/>
  <c r="H737" i="1"/>
  <c r="H720" i="1"/>
  <c r="H795" i="1"/>
  <c r="H641" i="1"/>
  <c r="H642" i="1" s="1"/>
  <c r="H784" i="1"/>
  <c r="H687" i="1"/>
  <c r="H682" i="1"/>
  <c r="H628" i="1"/>
  <c r="H615" i="1"/>
  <c r="H534" i="1"/>
  <c r="H480" i="1"/>
  <c r="H485" i="1"/>
  <c r="H450" i="1"/>
  <c r="H310" i="1"/>
  <c r="H273" i="1"/>
  <c r="H118" i="1"/>
  <c r="H72" i="1"/>
  <c r="H800" i="1"/>
  <c r="H412" i="1"/>
  <c r="H694" i="1"/>
  <c r="H571" i="1"/>
  <c r="H572" i="1" s="1"/>
  <c r="H490" i="1"/>
  <c r="H469" i="1"/>
  <c r="H442" i="1"/>
  <c r="H525" i="1"/>
  <c r="H659" i="1"/>
  <c r="H654" i="1"/>
  <c r="H594" i="1"/>
  <c r="H459" i="1"/>
  <c r="H392" i="1"/>
  <c r="H377" i="1"/>
  <c r="H170" i="1"/>
  <c r="H136" i="1"/>
  <c r="H112" i="1"/>
  <c r="H58" i="1"/>
  <c r="H18" i="1"/>
  <c r="H263" i="1"/>
  <c r="H183" i="1"/>
  <c r="H584" i="1"/>
  <c r="H475" i="1"/>
  <c r="H432" i="1"/>
  <c r="H354" i="1"/>
  <c r="H304" i="1"/>
  <c r="H291" i="1"/>
  <c r="H176" i="1"/>
  <c r="H53" i="1"/>
  <c r="H47" i="1"/>
  <c r="H48" i="1" s="1"/>
  <c r="H35" i="1"/>
  <c r="H12" i="1"/>
  <c r="H13" i="1" s="1"/>
  <c r="H665" i="1"/>
  <c r="H577" i="1"/>
  <c r="H558" i="1"/>
  <c r="H562" i="1" s="1"/>
  <c r="H552" i="1"/>
  <c r="H542" i="1"/>
  <c r="H437" i="1"/>
  <c r="H416" i="1"/>
  <c r="H386" i="1"/>
  <c r="H348" i="1"/>
  <c r="H363" i="1"/>
  <c r="H331" i="1"/>
  <c r="H319" i="1"/>
  <c r="H284" i="1"/>
  <c r="H242" i="1"/>
  <c r="H164" i="1"/>
  <c r="H149" i="1"/>
  <c r="H128" i="1"/>
  <c r="H97" i="1"/>
  <c r="H87" i="1"/>
  <c r="H76" i="1"/>
  <c r="H64" i="1"/>
  <c r="H28" i="1"/>
  <c r="H23" i="1"/>
  <c r="H590" i="1"/>
  <c r="F795" i="1"/>
  <c r="F442" i="1"/>
  <c r="F450" i="1"/>
  <c r="F490" i="1"/>
  <c r="F558" i="1"/>
  <c r="F562" i="1" s="1"/>
  <c r="F577" i="1"/>
  <c r="F594" i="1"/>
  <c r="F654" i="1"/>
  <c r="F659" i="1"/>
  <c r="F18" i="1"/>
  <c r="F183" i="1"/>
  <c r="F354" i="1"/>
  <c r="F363" i="1"/>
  <c r="F459" i="1"/>
  <c r="F35" i="1"/>
  <c r="F47" i="1"/>
  <c r="F48" i="1" s="1"/>
  <c r="F170" i="1"/>
  <c r="F615" i="1"/>
  <c r="F76" i="1"/>
  <c r="F416" i="1"/>
  <c r="F485" i="1"/>
  <c r="F590" i="1"/>
  <c r="F437" i="1"/>
  <c r="F534" i="1"/>
  <c r="F694" i="1"/>
  <c r="F698" i="1"/>
  <c r="F23" i="1"/>
  <c r="F72" i="1"/>
  <c r="F118" i="1"/>
  <c r="F149" i="1"/>
  <c r="F310" i="1"/>
  <c r="F412" i="1"/>
  <c r="F628" i="1"/>
  <c r="F136" i="1"/>
  <c r="F284" i="1"/>
  <c r="F291" i="1"/>
  <c r="F377" i="1"/>
  <c r="F702" i="1"/>
  <c r="F784" i="1"/>
  <c r="F12" i="1"/>
  <c r="F13" i="1" s="1"/>
  <c r="F112" i="1"/>
  <c r="F164" i="1"/>
  <c r="F242" i="1"/>
  <c r="F319" i="1"/>
  <c r="F469" i="1"/>
  <c r="F480" i="1"/>
  <c r="F542" i="1"/>
  <c r="F584" i="1"/>
  <c r="F641" i="1"/>
  <c r="F642" i="1" s="1"/>
  <c r="F737" i="1"/>
  <c r="F747" i="1"/>
  <c r="F748" i="1" s="1"/>
  <c r="F757" i="1"/>
  <c r="F758" i="1" s="1"/>
  <c r="F97" i="1"/>
  <c r="F263" i="1"/>
  <c r="F331" i="1"/>
  <c r="F348" i="1"/>
  <c r="F386" i="1"/>
  <c r="F432" i="1"/>
  <c r="F525" i="1"/>
  <c r="F552" i="1"/>
  <c r="F720" i="1"/>
  <c r="F777" i="1"/>
  <c r="F800" i="1"/>
  <c r="F28" i="1"/>
  <c r="F41" i="1"/>
  <c r="F42" i="1" s="1"/>
  <c r="F128" i="1"/>
  <c r="F176" i="1"/>
  <c r="F304" i="1"/>
  <c r="F475" i="1"/>
  <c r="F571" i="1"/>
  <c r="F572" i="1" s="1"/>
  <c r="F665" i="1"/>
  <c r="F682" i="1"/>
  <c r="F687" i="1"/>
  <c r="F65" i="1" l="1"/>
  <c r="H703" i="1"/>
  <c r="F703" i="1"/>
  <c r="F585" i="1"/>
  <c r="H595" i="1"/>
  <c r="H629" i="1"/>
  <c r="H526" i="1"/>
  <c r="H77" i="1"/>
  <c r="H553" i="1"/>
  <c r="H738" i="1"/>
  <c r="H801" i="1"/>
  <c r="H150" i="1"/>
  <c r="H585" i="1"/>
  <c r="H65" i="1"/>
  <c r="H36" i="1"/>
  <c r="F77" i="1"/>
  <c r="F629" i="1"/>
  <c r="F595" i="1"/>
  <c r="F738" i="1"/>
  <c r="F36" i="1"/>
  <c r="F801" i="1"/>
  <c r="F553" i="1"/>
  <c r="F526" i="1"/>
  <c r="F150" i="1"/>
  <c r="F804" i="1" l="1"/>
  <c r="H804" i="1"/>
</calcChain>
</file>

<file path=xl/sharedStrings.xml><?xml version="1.0" encoding="utf-8"?>
<sst xmlns="http://schemas.openxmlformats.org/spreadsheetml/2006/main" count="2562" uniqueCount="1449">
  <si>
    <t>סעיף</t>
  </si>
  <si>
    <t>תאור</t>
  </si>
  <si>
    <t>יח'</t>
  </si>
  <si>
    <t>כמות</t>
  </si>
  <si>
    <t>01</t>
  </si>
  <si>
    <t/>
  </si>
  <si>
    <t>01.01</t>
  </si>
  <si>
    <t>עבודות עפר</t>
  </si>
  <si>
    <t>01.01.005</t>
  </si>
  <si>
    <t>מילוי מובא, מצעים והידוק</t>
  </si>
  <si>
    <t>01.01.005.0010</t>
  </si>
  <si>
    <t>מצע בשכבות של 20-15 ס"מ, לרבות פיזור והידוק עפ"י פרטי תכ' קונסטרוקציה.</t>
  </si>
  <si>
    <t>מ"ק</t>
  </si>
  <si>
    <t>01.01.005.0020</t>
  </si>
  <si>
    <t>חפירה לחלקי מבנה תת קרקעיים ומילוי חוזר ממיטב העפר החפור והידוקו</t>
  </si>
  <si>
    <t>01.01.005.0030</t>
  </si>
  <si>
    <t>מצע גרנולרי מהודק בעובי של 50 ס"מ מאבנים בקוטר של 1-5 ס"מ הכל עפ"י תכ' קונסטרוקציה</t>
  </si>
  <si>
    <t>01.01.005.0040</t>
  </si>
  <si>
    <t>מצע סוג א' מהודק בעובי של 20 ס"מ עבור החלפת קרקע לביסוס יסוד קיר תומך עם רגל, בהתאם להנחיות יועץ קרקע ובהתאם לפרטי תכ' קונסטרוקציה</t>
  </si>
  <si>
    <t>סה"כ למילוי מובא, מצעים והידוק</t>
  </si>
  <si>
    <t>סה"כ לעבודות עפר</t>
  </si>
  <si>
    <t>01.02</t>
  </si>
  <si>
    <t>עבודות בטון יצוק באתר</t>
  </si>
  <si>
    <t>01.02.001</t>
  </si>
  <si>
    <t>מצעים, יסודות וראשי כלונסאות</t>
  </si>
  <si>
    <t>01.02.001.0010</t>
  </si>
  <si>
    <t>מצע בטון רזה בעובי 5 ס"מ עפ"י פרטי תכ' קונסטרוקציה</t>
  </si>
  <si>
    <t>מ"ר</t>
  </si>
  <si>
    <t>01.02.001.0020</t>
  </si>
  <si>
    <t>שתי שכבות של מצע יריעות פוליאטילן בעובי 0.4 מ"מ כל שכבה מתחת לרצפת בטון בחפיפה 20 ס"מ, הכל עפ"י פרטי תכ' קונסטרוקציה</t>
  </si>
  <si>
    <t>סה"כ למצעים, יסודות וראשי כלונסאות</t>
  </si>
  <si>
    <t>01.02.002</t>
  </si>
  <si>
    <t>מרצפים ורצפות</t>
  </si>
  <si>
    <t>01.02.002.0018</t>
  </si>
  <si>
    <t>מרצפי בטון ב-40 יצוקים על מצע או על הקרקע בעובי 18 ס"מ, לרבות תפרי התכווצות (תפר דמה) במרחקים של 4 מ' לכל כיוון, "כולל נקזים אנכיים כל 5 מ' וכולל פרופילי ניקוז מנירוסטה 316L בחתך מלבני 8/16 ס"מ "</t>
  </si>
  <si>
    <t>01.02.002.0030</t>
  </si>
  <si>
    <t>מרצפי בטון ב-40 יצוקים על מצע או על הקרקע בעובי 30 ס"מ, לרבות תפרי התכווצות (תפר דמה) במרחקים של 4 מ' לכל כיוון, כולל נקזים אנכיים כל 5 מ' וכולל פרופילי ניקוז מנירוסטה 316L בחתך מלבני 8/16 ס"מ</t>
  </si>
  <si>
    <t>01.02.002.0060</t>
  </si>
  <si>
    <t>מרצפי בטון ב-40 יצוקים על מצע או על הקרקע בעובי 60 ס"מ, לרבות תפרי התכווצות (תפר דמה) במרחקים של 4 מ' לכל כיוון, כולל נקזים אנכיים כל 5 מ' וכולל פרופילי ניקוז מנירוסטה 316L בחתך מלבני 8/16 ס"מ</t>
  </si>
  <si>
    <t>סה"כ למרצפים ורצפות</t>
  </si>
  <si>
    <t>01.02.004</t>
  </si>
  <si>
    <t>קירות תומכים, קורות מעקות וחגורות</t>
  </si>
  <si>
    <t>01.02.004.0010</t>
  </si>
  <si>
    <t>קורות בטון ב-40 בחתך 60/50 לתמיכת ממשה</t>
  </si>
  <si>
    <t>01.02.004.0030</t>
  </si>
  <si>
    <t>קורות בטון ב-40 בחתך 20/30 לתמיכת דק מעץ סביב משאבות</t>
  </si>
  <si>
    <t>01.02.004.0040</t>
  </si>
  <si>
    <t>קיר תומך עם רגל מבטון</t>
  </si>
  <si>
    <t>סה"כ לקירות תומכים, קורות מעקות וחגורות</t>
  </si>
  <si>
    <t>01.02.006</t>
  </si>
  <si>
    <t>יציקות ביניים, עמודי פלדה, ברגי עיגון ושונות</t>
  </si>
  <si>
    <t>01.02.006.0010</t>
  </si>
  <si>
    <t>ראשי כלונס</t>
  </si>
  <si>
    <t>סה"כ ליציקות ביניים, עמודי פלדה, ברגי עיגון ושונות</t>
  </si>
  <si>
    <t>01.02.010</t>
  </si>
  <si>
    <t>פלדת זיון</t>
  </si>
  <si>
    <t>01.02.010.0010</t>
  </si>
  <si>
    <t>מוטות פלדה P-500 בכל הקטרים והאורכים לזיון הבטון</t>
  </si>
  <si>
    <t>טון</t>
  </si>
  <si>
    <t>01.02.010.0020</t>
  </si>
  <si>
    <t>רשתות פלדה P-500 בכל הקטרים והאורכים לזיון הבטון</t>
  </si>
  <si>
    <t>סה"כ לפלדת זיון</t>
  </si>
  <si>
    <t>סה"כ לעבודות בטון יצוק באתר</t>
  </si>
  <si>
    <t>01.03</t>
  </si>
  <si>
    <t>בטון טרום</t>
  </si>
  <si>
    <t>01.03.001</t>
  </si>
  <si>
    <t>01.03.001.0010</t>
  </si>
  <si>
    <t>משטחים טרומיים עבור מסלעה - מערכת ישיבה מבטון טרום</t>
  </si>
  <si>
    <t>01.03.001.0020</t>
  </si>
  <si>
    <t>מדרגות טרומיות לחיבור בין משטחים</t>
  </si>
  <si>
    <t>סה"כ לבטון טרום</t>
  </si>
  <si>
    <t>01.04</t>
  </si>
  <si>
    <t>עבודות בנייה</t>
  </si>
  <si>
    <t>01.04.001</t>
  </si>
  <si>
    <t>01.04.001.0010</t>
  </si>
  <si>
    <t>סגירת פתחים קיימים בבלוקים עובי 20 ס"מ</t>
  </si>
  <si>
    <t>01.04.001.0020</t>
  </si>
  <si>
    <t>סגירת פתחים קיימים בבלוקים עובי 15 ס"מ</t>
  </si>
  <si>
    <t>סה"כ לעבודות בנייה</t>
  </si>
  <si>
    <t>01.05</t>
  </si>
  <si>
    <t>עבודות איטום</t>
  </si>
  <si>
    <t>01.05.001</t>
  </si>
  <si>
    <t>איטום והגנה על בטון</t>
  </si>
  <si>
    <t>01.05.001.0030</t>
  </si>
  <si>
    <t>איטום קירות בציפוי ביטומני אלסטי לרבות פריימר ביטומני מסוג "פז יסוד" או "ביטומסטיק" או "ספיר יסוד 1000" או ש"ע בכמות 300 גר'/מ"ר, מסטיק-ביטומני מסוג "H.D אלסטופלקס" או "ביטומסטיק" או ש"ע (בכמות של כ- 4.5 ק"ג/מ"ר) לקבלת ציפוי יבש בעובי של 3 מ"מ, לרבות יריעות "ביטוגלס אלומיניום" או ש"ע והגנה ע"י יריעת.P.E חלקה מסוג "פז 500 דריין FLT" או "פרוטקט 5" או ש"ע בעובי 0.5 מ"מ</t>
  </si>
  <si>
    <t>01.05.001.0031</t>
  </si>
  <si>
    <t>יישום החומר ללא יריעת ביטוגלס</t>
  </si>
  <si>
    <t>סה"כ לאיטום והגנה על בטון</t>
  </si>
  <si>
    <t>01.05.002</t>
  </si>
  <si>
    <t>גגות</t>
  </si>
  <si>
    <t>01.05.002.0010</t>
  </si>
  <si>
    <t>איטום גגות שטוחים בציפויים על בסיס אמולסיה אקרילית מסוג "אקרילפז" או "מסטיגג" או "לייגו" או "פוליגג" או "ספיר גג" או ש"ע ב-2 שכבות (בכמות של כ- 3 ק"ג/מ"ר) לקבלת ציפוי יבש בעובי של 2 מ"מ, לרבות יריעה אחת רשת זכוכית אינטרגלס, איטום רולקות ב-3 שכבות ו-2 יריעות אינטרגלס</t>
  </si>
  <si>
    <t>01.05.002.0155</t>
  </si>
  <si>
    <t>איטום בריכות שחיה, מאגרי מים עם ציפוי פולימרי גמיש דו רכיבי, משלב תכונות של חומר צמנטי וביטומני, עמיד לקרני שמש UV מסוג "מולטי טייט MB-2K" או ש"ע בשכבה אחת (בכמות של כ- 3.0 ק"ג/מ"ר) לקבלת ציפוי יבש בעובי 2.5 מ"מ, ניתן ליישום על תשתית רטובה, יוצר ממברנה חזקה המגשרת על סדקים, מתאים לתשתיות בטון, ביטומן, אריחים, יריעות, ברזל, עמיד במי תהום ולחץ מים חיובי ושלילי, גוון אפור</t>
  </si>
  <si>
    <t>01.05.002.0156</t>
  </si>
  <si>
    <t>הערה:חומר אקרילי - נדרש חומר בדרגה M לפי ת"י 4518</t>
  </si>
  <si>
    <t>סה"כ לגגות</t>
  </si>
  <si>
    <t>01.05.003</t>
  </si>
  <si>
    <t>חדר רטוב - שירותים</t>
  </si>
  <si>
    <t>01.05.003.0015</t>
  </si>
  <si>
    <t>איטום גגות ורצפות בטון עם ציפוי צמנטי מסוג "סיקה סיל 107" או "ספירקוט E730" או "איטומט פלוס 507" או "הידרוסיל 102" או "בי. ג'י רדיטופ 701" (המקטין חדירת גז ראדון) או ש"ע בשתי שכבות (בכמות של כ- 4 ק"ג/מ"ר) לקבלת ציפוי יבש בעובי של 3 מ"מ</t>
  </si>
  <si>
    <t>01.05.003.0060</t>
  </si>
  <si>
    <t>אטם סביב צינורות חודרים, אינטרפוץ וכד' מסוג "PCI" או ש"ע, כדוגמת "א.צ טכנולוגיות מתקדמות לבניה" או ש"ע במידות 120/120 מ"מ</t>
  </si>
  <si>
    <t>01.05.003.0070</t>
  </si>
  <si>
    <t>אטם סביב צינורות חודרים, אינטרפוץ, קולטנים וכד' מסוג "PCI" או ש"ע, כדוגמת "א.צ טכנולוגיות מתקדמות לבניה" או ש"ע במידות 350/350 מ"מ</t>
  </si>
  <si>
    <t>01.05.003.0182</t>
  </si>
  <si>
    <t>איטום רצפת חדרים רטובים במריחות קרות באמצעות חומר דו רכיבי- פוליאוריטני ביטומני מסוג "HYPERDESMO PB-2K" או ש"ע, בעל כושר גמישות של מעל 1000% (בכמות שלכ-3.5 ק"ג למ"ר) לקבלת ציפוי יבש בעובי של 3 מ"מ. ניתן ליישום בשכבה אחת. לא ניתן ליישום על תשתית בטקל</t>
  </si>
  <si>
    <t>סה"כ לחדר רטוב - שירותים</t>
  </si>
  <si>
    <t>סה"כ לעבודות איטום</t>
  </si>
  <si>
    <t>01.06</t>
  </si>
  <si>
    <t>נגרות אומן ומסגרות פלדה</t>
  </si>
  <si>
    <t>01.06.001</t>
  </si>
  <si>
    <t>01.06.001.0010</t>
  </si>
  <si>
    <t>רפפות עץ עבור חלון</t>
  </si>
  <si>
    <t>01.06.001.0040</t>
  </si>
  <si>
    <t>דלת פנים עשויה עץ 80/210 ס"מ</t>
  </si>
  <si>
    <t>01.06.001.0050</t>
  </si>
  <si>
    <t>דלת פנים עשויה עץ 100/210 ס"מ</t>
  </si>
  <si>
    <t>01.06.001.0210</t>
  </si>
  <si>
    <t>דלפק פנימי לפי פרט 1 בגליון B4.01</t>
  </si>
  <si>
    <t>קומפ</t>
  </si>
  <si>
    <t>סה"כ לנגרות אומן ומסגרות פלדה</t>
  </si>
  <si>
    <t>01.06.031</t>
  </si>
  <si>
    <t>דלתות פלדה ומשקופי פח</t>
  </si>
  <si>
    <t>01.06.031.0032</t>
  </si>
  <si>
    <t>דלת כניסה חד כנפית במידות 120/225 ס"מ כולל רפפות אוורור</t>
  </si>
  <si>
    <t>01.06.031.0044</t>
  </si>
  <si>
    <t>דלת כניסה חד כנפית 100/225 ס"מ כולל רפפות אוורור</t>
  </si>
  <si>
    <t>סה"כ לדלתות פלדה ומשקופי פח</t>
  </si>
  <si>
    <t>01.07</t>
  </si>
  <si>
    <t>מתקני תברואה</t>
  </si>
  <si>
    <t>01.07.001</t>
  </si>
  <si>
    <t>הערות כלליות לפרק 07 מתקני תברואה</t>
  </si>
  <si>
    <t>01.07.001.0002</t>
  </si>
  <si>
    <t>1. הנחיות כלליות לאחוזי קבלן ראשי - אם קיים בפרויקט (בתוספת למחירי קבלן מתקני תברואה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 או הפחתות בגין היקף העבודה.</t>
  </si>
  <si>
    <t>01.07.001.0003</t>
  </si>
  <si>
    <t>2. כל העבודות בפרק זה כפופות לנאמר ב"מפרט כללי לעבודות בנין" ("האוגדן הכחול"), כולל אופני המדידה, אלא אם צויין אחרת בסעיף.</t>
  </si>
  <si>
    <t>01.07.001.0004</t>
  </si>
  <si>
    <t>בסעיפים שאינם נכללים במפרט הכללי או מנוגדים לנאמר בו, יש להשתמש רק במקרים של דרישה מיוחדת.</t>
  </si>
  <si>
    <t>01.07.001.0005</t>
  </si>
  <si>
    <t>3. מחירי הצינורות והאביזרים המונחים בקרקע, כוללים את עבודת החפירה ו/או החציבה בכל סוגי הקרקע, פרט לסלע מוצק רצוף. עבור מחירי חציבה בסלע מוצק רצוף, ראה סעיף 57.011.0970</t>
  </si>
  <si>
    <t>01.07.001.0006</t>
  </si>
  <si>
    <t>4. צנרת המותקנת בחריצים בקירות, ברצפות, במחיצות או במילוי ברצפה, הינה צנרת סמויה. צנרת המותקנת על קירות ותקרות, הינה צנרת גלויה.</t>
  </si>
  <si>
    <t>01.07.001.0007</t>
  </si>
  <si>
    <t>5. כל המחירים של חלקי המתכת הגלויים, צנרת ואביזרים, כוללים את הצביעה כנדרש.</t>
  </si>
  <si>
    <t>01.07.001.0013</t>
  </si>
  <si>
    <t>11. כל המחירים כוללים חומר + עבודה + רווח ונקובים בשקלים חדשים (ללא מע"מ) והינם מחירי קבלן מתקני תברואה.</t>
  </si>
  <si>
    <t>סה"כ להערות כלליות לפרק 07 מתקני תברואה</t>
  </si>
  <si>
    <t>01.07.012</t>
  </si>
  <si>
    <t>צינורות פלסטיים למים קרים וחמים ולמערכת מתזים (ספרינקלרים)</t>
  </si>
  <si>
    <t>01.07.012.0110</t>
  </si>
  <si>
    <t>צינורות פוליאתילן מצולב או פוליבוטילן למים קרים וחמים, מותקנים גלויים לקו זמני לרבות על קירות ותקרות, כדוגמת "פקסגול" או ש"ע, קוטר 16 מ"מ, דרג 24, לרבות ספחים ושני חיבורים לקו מים</t>
  </si>
  <si>
    <t>מ'</t>
  </si>
  <si>
    <t>01.07.012.0120</t>
  </si>
  <si>
    <t>צינורות פוליאתילן מצולב או פוליבוטילן למים קרים וחמים, מותקנים גלויים לקו זמני לרבות על קירות ותקרות, כדוגמת "פקסגול" או ש"ע, קוטר 25 מ"מ, דרג 24, לרבות ספחים ושני חיבורים לקו מים</t>
  </si>
  <si>
    <t>01.07.012.0150</t>
  </si>
  <si>
    <t>מחלקים מפליז עם ברזי פיקוד לצינורות פלסטיים למים קרים וחמים מפוליאתילן מצולב או פוליבוטילן לרבות פקקים, מותקן מושלם בתוך ארגז פיברגלס מתאים המשולם בנפרד, קוטר 16 מ"מ תבריג "3/4, 4 יציאות</t>
  </si>
  <si>
    <t>01.07.012.0210</t>
  </si>
  <si>
    <t>צינורות מפוליאתילן מצולב או פוליבוטילן למים קרים וחמים כדוגמת "פקסגול" או ש"ע, קוטר 63 מ"מ, דרג 15, מונחים בקרקע עם כיסוי מינימלי של 80 ס"מ, לרבות עטיפת חול כולל ספחים ומחברים</t>
  </si>
  <si>
    <t>01.07.012.0260</t>
  </si>
  <si>
    <t>צינורות פוליאתילן מצולב לפי ת"י 1519 דרג 12, לרבות כל עבודות וספחים לריתוך חשמלי, עטיפת חול ומילוי חוזר, מונחים בקרקע בכל עומק בקוטר 110 מ"מ , כולל ספחים ומחברים .</t>
  </si>
  <si>
    <t>01.07.012.0310</t>
  </si>
  <si>
    <t>חיבור לצינור קיים</t>
  </si>
  <si>
    <t>01.07.012.0320</t>
  </si>
  <si>
    <t>הכנה לחיבור לעתיד</t>
  </si>
  <si>
    <t>01.07.012.0510</t>
  </si>
  <si>
    <t>ניתוק קו מים קיים בקוטר כלשהו, לרבות גילוי הקו, חיתוך הקו, ריקון הקו, סגירת הקצה באמצאות כיפה לריתוך ותקוני עטיפה ע"פ הוראות היצרן וכל הנדרש לביצוע מושלם של הניתוק. (מודגש שהכיפה כלולה במחיר היחידה של הסעיף).</t>
  </si>
  <si>
    <t>סה"כ לצינורות פלסטיים למים קרים וחמים ולמערכת מתזים (ספרינקלרים)</t>
  </si>
  <si>
    <t>01.07.021</t>
  </si>
  <si>
    <t>כלים סניטרים וברזים</t>
  </si>
  <si>
    <t>01.07.021.0010</t>
  </si>
  <si>
    <t>אסלה תלויה מחרס לבן סוג א' - לרבות מושב, מכסה כבד מפלסטיק, צירים , דוגמת "VITRA" דגם קונפורמה EX - RIM או ש"ע, מיכל הדחה סמוי דו כמותי XS WISA , לחצן אנטי ונדאלי DEISOS מנירוסטה</t>
  </si>
  <si>
    <t>01.07.021.0020</t>
  </si>
  <si>
    <t>"נגיש" - אסלת נכים תלויה מחרס לבן סוג א' דגם לרבות מושב, מכסה כבד מפלסטיק, צירים , דוגמת "VITRA" דגם קונפורמה EX - RIM - 70 ס"מ או ש"ע, מיכל הדחה סמוי דו כמותי XS WISA , לחצן אנטי ונדאלי DEISOS מנירוסטה</t>
  </si>
  <si>
    <t>01.07.021.0030</t>
  </si>
  <si>
    <t>כיורי רחצה "נגיש"תלוי מלבני עם שפה דקה סוג א 'תוצרת ALBUS" דגם 75 EQA , מותקן מושלם עם כל האביזרים וסיפון</t>
  </si>
  <si>
    <t>01.07.021.0040</t>
  </si>
  <si>
    <t>כיורי רחצה מחרס לבן סוג א 'תוצרת "חרסה "דגם קליר 59 , מותקן מושלם עם כל האביזרים וסיפון</t>
  </si>
  <si>
    <t>01.07.021.0120</t>
  </si>
  <si>
    <t>מזרם, ברז אלקטרוני מנתי דוגמת "מדגל " 30004 או ש"ע, גימור כרום, מותקן מושלם לרבות כל חומרי העזר</t>
  </si>
  <si>
    <t>01.07.021.0130</t>
  </si>
  <si>
    <t>"נגיש" - ברז פרח לכיור עם ידית מרפק מסדרת "קליר " דוגמת "חרסה" או ש"ע גימור כרום, מותקן מושלם</t>
  </si>
  <si>
    <t>01.07.021.0350</t>
  </si>
  <si>
    <t>שסתומי דיאפרגמה עשויים ברזל יציקה עם חיבור בהברגה, קוטר "2 כולל הרקורד</t>
  </si>
  <si>
    <t>01.07.021.0360</t>
  </si>
  <si>
    <t>ברז דלי, קוטר "3/4 גימור כרום, מותקן מושלם לרבות כל חומרי העזר</t>
  </si>
  <si>
    <t>01.07.021.0567</t>
  </si>
  <si>
    <t>שסתום אוויר משולב "ברק" למים קוטר "1 עשוי פלסטיק, דגם "040-D" או ש"ע, ללחץ עבודה של 16 אטמ', תבריג, כולל מגוף בכניסה</t>
  </si>
  <si>
    <t>01.07.021.0610</t>
  </si>
  <si>
    <t>ברז אלכסוני "1</t>
  </si>
  <si>
    <t>01.07.021.0620</t>
  </si>
  <si>
    <t>ברז אלכסוני "2</t>
  </si>
  <si>
    <t>01.07.021.0660</t>
  </si>
  <si>
    <t>הכנה לחיבור צרכן לרבות קטעי צנרת, אביזרים, ספחים, "2 וכו'</t>
  </si>
  <si>
    <t>01.07.021.0810</t>
  </si>
  <si>
    <t>פרוק צנרת מים שלא בשימוש</t>
  </si>
  <si>
    <t>סה"כ לכלים סניטרים וברזים</t>
  </si>
  <si>
    <t>01.07.031</t>
  </si>
  <si>
    <t>צינורות למערכת נקזים</t>
  </si>
  <si>
    <t>01.07.031.0395</t>
  </si>
  <si>
    <t>צינורות פוליאתילן בצפיפות גבוהה (H.D.P.E) דוגמת "חוליות" או "גבריט" או "מובילית" או ש"ע, מותקנים גלויים או סמויים, קוטר 40 מ"מ, לרבות מחברים, וספחים</t>
  </si>
  <si>
    <t>01.07.031.0400</t>
  </si>
  <si>
    <t>צינורות פוליאתילן בצפיפות גבוהה (H.D.P.E) דוגמת "חוליות" או "גבריט" או "מובילית" או ש"ע, מותקנים גלויים או סמויים, קוטר 50 מ"מ, לרבות מחברים, וספחים</t>
  </si>
  <si>
    <t>01.07.031.0430</t>
  </si>
  <si>
    <t>צינורות פוליאתילן בצפיפות גבוהה (H.D.P.E) דוגמת "חוליות" או "גבריט" או "מובילית" או ש"ע, מותקנים סמויים בתחתית רצפת בטון ו/או בתעלת מחוץ למבנה, קוטר 110 מ"מ, לרבות מחברים, וספחים ועטיפת בטון</t>
  </si>
  <si>
    <t>01.07.031.0433</t>
  </si>
  <si>
    <t>צינורות אוויר מפוליאתילן בצפיפות גבוהה (H.D.P.E) דוגמת "חוליות" או "גבריט" או "מובילית" או ש"ע, מותקנים סמויים/גלוים</t>
  </si>
  <si>
    <t>סה"כ לצינורות למערכת נקזים</t>
  </si>
  <si>
    <t>01.07.034</t>
  </si>
  <si>
    <t>מחסומי רצפה, סיפונים למזגנים ותעלות ניקוז</t>
  </si>
  <si>
    <t>01.07.034.0040</t>
  </si>
  <si>
    <t>מחסומי רצפה 200/110 מ"מ מפוליאתילן בצפיפות גבוהה (H.D.P.E) עם מכסה/רשת פליז</t>
  </si>
  <si>
    <t>01.07.034.0045</t>
  </si>
  <si>
    <t>מחסומי רצפה 110/50 מ"מ מפוליאתילן בצפיפות גבוהה (H.D.P.E) עם מכסה/רשת פליז</t>
  </si>
  <si>
    <t>01.07.034.0100</t>
  </si>
  <si>
    <t>סלי רשת מפלב"מ (נירוסטה) בעובי 1 מ"מ עם ידית הרמה מותקנים במחסום רצפה "4/"8 (המחסום נמדד בנפרד)</t>
  </si>
  <si>
    <t>01.07.034.0400</t>
  </si>
  <si>
    <t>קופסאות בקורת מפוליפרופילן "2/"4 דוגמת "חוליות" או ש"ע עם מכסה פליז</t>
  </si>
  <si>
    <t>01.07.034.0420</t>
  </si>
  <si>
    <t>מאסף רצפה - נפילה "4 מפוליפרופילן דוגמת "חוליות" או ש"ע</t>
  </si>
  <si>
    <t>01.07.034.0510</t>
  </si>
  <si>
    <t>כובע אוויר 110 מ"מ</t>
  </si>
  <si>
    <t>01.07.034.0610</t>
  </si>
  <si>
    <t>הכנה לחיבור בעתיד 110 מ"מ</t>
  </si>
  <si>
    <t>01.07.034.0620</t>
  </si>
  <si>
    <t>חבור לשוחה קיימת לרבות קידוח בדופן השוחה, התאמת עיבוד קרקעית, אטמים וכל הדרו.</t>
  </si>
  <si>
    <t>סה"כ למחסומי רצפה, סיפונים למזגנים ותעלות ניקוז</t>
  </si>
  <si>
    <t>01.07.050</t>
  </si>
  <si>
    <t>ניקוז מי גשמים</t>
  </si>
  <si>
    <t>01.07.050.0009</t>
  </si>
  <si>
    <t>הערה: צינורות לניקוז מפוליאתילן - ראה תת-פרק 07.31.</t>
  </si>
  <si>
    <t>01.07.050.0010</t>
  </si>
  <si>
    <t>בדיקת והשלמת מרזבים ונקזי מי גשמים קיימים בגגות ומרפסות לרדות השלמת יריעה ביטומנית</t>
  </si>
  <si>
    <t>01.07.050.0020</t>
  </si>
  <si>
    <t>תוספת להנ"ל עבור ברדס חוסם עלים,</t>
  </si>
  <si>
    <t>01.07.050.0030</t>
  </si>
  <si>
    <t>צינור ניקוז מי גשם עגול בקוטר "2 מפח אבץ 0.8 מ"מ מיושן</t>
  </si>
  <si>
    <t>01.07.050.0060</t>
  </si>
  <si>
    <t>שוקת למרזב מבטון טרום מונחת על הקרקע במידות 30/45/10 ס"מ</t>
  </si>
  <si>
    <t>01.07.050.0070</t>
  </si>
  <si>
    <t>קופינג מפח אבץ בעובי 0.8 מ"מ מיושן ברוחב פריסה כ- 25 ס"מ כולל גם ספים בצדדים</t>
  </si>
  <si>
    <t>סה"כ לניקוז מי גשמים</t>
  </si>
  <si>
    <t>01.07.061</t>
  </si>
  <si>
    <t>צינורות P.V.C לביוב - בגבולות מגרש המבנה</t>
  </si>
  <si>
    <t>01.07.061.0040</t>
  </si>
  <si>
    <t>צינורות P.V.C קשיח לביוב 8-SN דוגמת "חוליות" או ש"ע, מונחים בקרקע, לרבות עטיפת חול, קוטר 160 מ"מ בעומק עד 0.8 מ'</t>
  </si>
  <si>
    <t>01.07.061.0050</t>
  </si>
  <si>
    <t>צינורות P.V.C קשיח לביוב 8-SN דוגמת "חוליות" או ש"ע, מונחים בקרקע, לרבות עטיפת חול, קוטר 160 מ"מ בעומק מעל 0.8 מ' ועד 1.25 מ'</t>
  </si>
  <si>
    <t>01.07.061.0110</t>
  </si>
  <si>
    <t>צינורות P.V.C קשיח לביוב 8-SN דוגמת "חוליות" או ש"ע, מונחים בקרקע, לרבות עטיפת חול, קוטר 200 מ"מ בעומק מעל 1.25 מ' ועד 1.75 מ'</t>
  </si>
  <si>
    <t>01.07.061.0210</t>
  </si>
  <si>
    <t>תא בקרה מחוליות טרומיות בקוטר 80 ס"מ ובעומק עד 1.26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</si>
  <si>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01.07.061.0220</t>
  </si>
  <si>
    <t>תא בקרה מחוליות טרומיות בקוטר 100 ס"מ ובעומק מ-1.26 ועד 1.75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</si>
  <si>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01.07.061.0230</t>
  </si>
  <si>
    <t>תא בקרה מחוליות טרומיות בקוטר 100 ס"מ ובעומק מ-1.76 ועד 2.25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</si>
  <si>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01.07.061.0240</t>
  </si>
  <si>
    <t>תא בקרה מחוליות טרומיות בקוטר 100 ס"מ ובעומק מ-2.26 ועד 2.75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</si>
  <si>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01.07.061.0250</t>
  </si>
  <si>
    <t>תוספת לתא בקרה עבור התקנה על קו ביוב קיים</t>
  </si>
  <si>
    <t>01.07.061.0310</t>
  </si>
  <si>
    <t>פרוק צנרת, שוחות וכול האביזרים שפכים, וביוב שלא בשימוש</t>
  </si>
  <si>
    <t>01.07.061.0320</t>
  </si>
  <si>
    <t>ביטול שוחות בכל קוטר ובכל עומק , מילוי ב CLSM מתחתית התא ועד למבנה הכביש/תחתית אספלט ובהיקף התא, פירוק חוליות, תקרה והמכסה או כל חלק אחר וסילוק הפסולתלכל מרחק למקום מאושר כחוק. (במידה ויידרש, הסעיף כולל פירוק התא במלואו לרבות התחתית מילוי החלל וסילוק כפי שצויין לעיל).</t>
  </si>
  <si>
    <t>01.07.061.0410</t>
  </si>
  <si>
    <t>שיקום מלא של תא בקורת קיים בכל קוטר בעומק עד 2.0 מ' כולל ניקוי התא, פינוי פסולת, חול, חצץ או כל חומר אחר בתא, שטיפת התא, שאיבת השפכים במעלה הקו על מנתלאפשר ביצוע העבודה ביבש, שימוש באמצעי מיגון לעבודה בתוך תא, נקיטת אמצעי בטיחות כמפורט במפרטים, תיקון עיבודים, ראה המשך פירוט בסעיף הבא (57.9.511)</t>
  </si>
  <si>
    <t>סה"כ לצינורות P.V.C לביוב - בגבולות מגרש המבנה</t>
  </si>
  <si>
    <t>סה"כ למתקני תברואה</t>
  </si>
  <si>
    <t>01.08</t>
  </si>
  <si>
    <t>מתקני חשמל</t>
  </si>
  <si>
    <t>01.08.001</t>
  </si>
  <si>
    <t>מערכות חשמל עבור תחנת שאיבה - מובילים, חפירות, בניות וחציבות</t>
  </si>
  <si>
    <t>01.08.001.0001</t>
  </si>
  <si>
    <t>הבהרה: המדידה לגבי מובילים בסעיף זה מתייחסת אך ורק לפריטים שאינם כלולים במחירי היחידה לנקודות בסעיף 08.06</t>
  </si>
  <si>
    <t>01.08.001.0002</t>
  </si>
  <si>
    <t>===צינורות "קוברה"===</t>
  </si>
  <si>
    <t>01.08.001.0004</t>
  </si>
  <si>
    <t>צינורות פלסטיים שרשוריים בעלי דופן כפולה "קוברה" בקוטר 50 מ"מ</t>
  </si>
  <si>
    <t>01.08.001.0005</t>
  </si>
  <si>
    <t>צינורות פלסטיים שרשוריים בעלי דופן כפולה "קוברה" בקוטר 110 מ"מ</t>
  </si>
  <si>
    <t>01.08.001.0006</t>
  </si>
  <si>
    <t>סולמות לכבלים מברזל צורתי מגולוון ברוחב 20 ס"מ גובה צד 6 ס"מ, שלבים כל 25 ס"מ.</t>
  </si>
  <si>
    <t>===סולמות כבלים===</t>
  </si>
  <si>
    <t>01.08.001.0008</t>
  </si>
  <si>
    <t>===חפירות===</t>
  </si>
  <si>
    <t>חפירת ו/או חציבת תעלות לכבלים ברוחב 40 ס"מ עומק 80 עד 120 ס"מ לרבות החזרת המצב לקדמותו בסוף העבודה</t>
  </si>
  <si>
    <t>01.08.001.0009</t>
  </si>
  <si>
    <t>תוספת עבור חפירה בעבודת ידיים.</t>
  </si>
  <si>
    <t>01.08.001.0010</t>
  </si>
  <si>
    <t>תא בקרה עגול מבטון בקוטר פנימי 80 ס"מ ועומק 100 ס"מ, כולל תקרה מבטון ומכסה בינוי לעמידה ב- 25 טון. כולל סמל הרשות ממתכת על המכסה לפי דרישות המפקח. כולל חפירה/ חציבה באדמה ופתחי יציאה עבור צינורות.</t>
  </si>
  <si>
    <t>01.08.001.0011</t>
  </si>
  <si>
    <t>גומחות בטון (פילרים)עבור לוח חשמל,במידות פנים 200X65 ס"מ וגובה חיצוני 250 ס"מ לרבות , חפירה והתקנה.</t>
  </si>
  <si>
    <t>סה"כ למערכות חשמל עבור תחנת שאיבה - מובילים, חפירות, בניות וחציבות</t>
  </si>
  <si>
    <t>01.08.002</t>
  </si>
  <si>
    <t>מערכות חשמל עבור תחנת שאיבה - כבלים ומוליכים</t>
  </si>
  <si>
    <t>01.08.002.0001</t>
  </si>
  <si>
    <t>הבהרה: המדידה לגבי הכבלים המופיעים בסעיף זה מתייחסת אך ורק לכבלים שאינם כלולים במחירי היחידה לנקודות בסעיף 08.06 ===כבלים N2XY===</t>
  </si>
  <si>
    <t>01.08.002.0002</t>
  </si>
  <si>
    <t>כבלים מסוג N2XY בחתך עד 5X2.5 ממ"ר מושחלים בצינורות או מונחים בתעלות או על סולמות או טמונים בקרקע וכו'.</t>
  </si>
  <si>
    <t>01.08.002.0004</t>
  </si>
  <si>
    <t>===כבלים רב גידיים===</t>
  </si>
  <si>
    <t>01.08.002.0005</t>
  </si>
  <si>
    <t>.מוליכי נחושת גלויים בחתך 35 ממ"ר</t>
  </si>
  <si>
    <t>סה"כ למערכות חשמל עבור תחנת שאיבה - כבלים ומוליכים</t>
  </si>
  <si>
    <t>01.08.003</t>
  </si>
  <si>
    <t>מערכות חשמל עבור תחנת שאיבה - הארקות</t>
  </si>
  <si>
    <t>01.08.003.0001</t>
  </si>
  <si>
    <t>מערכת הארקת יסוד מושלמת, למתקן.</t>
  </si>
  <si>
    <t>01.08.003.0002</t>
  </si>
  <si>
    <t>פסים להשוואת פוטנציאלים עשויים נחושת בחתך 40X4 מ"מ.</t>
  </si>
  <si>
    <t>01.08.003.0003</t>
  </si>
  <si>
    <t>נקודת הארקה לשרותים מתכתיים כולל מוליך נחושת בחתך עד 16 ממ"ר וכל חומרי העזר הדרושים (לרבות חבק מתכתי, בורג הארקה נעל כבל וכו').</t>
  </si>
  <si>
    <t>נק'</t>
  </si>
  <si>
    <t>01.08.003.0005</t>
  </si>
  <si>
    <t>אלקטרודת הארקה ממוטות פלדה מצופה נחושת בקוטר 19 מ"מ ובאורך של 3 מ' תקועה אנכית בקרקע, לרבות שוחת בטון בחוזק טרום בקוטר 60 ס"מ ובעומק 50 ס"מ עם מכסה בטון 8 טון .</t>
  </si>
  <si>
    <t>סה"כ למערכות חשמל עבור תחנת שאיבה - הארקות</t>
  </si>
  <si>
    <t>01.08.004</t>
  </si>
  <si>
    <t>מערכות חשמל עבור תחנת שאיבה - מיכשור ואביזרי פיקוד ואספקה</t>
  </si>
  <si>
    <t>01.08.004.0001</t>
  </si>
  <si>
    <t>מד מפלס אולטרסוני מותאם להרכבה בתקרת בור/מאגר כולל חיישן מותאם לטווח המדידה, כולל פאנל מותקן בלוח וכבל אינטגאלי בין החיישן לפאנל.</t>
  </si>
  <si>
    <t>01.08.004.0003</t>
  </si>
  <si>
    <t>מפסק גבול לסימון פתיחת הדלת.</t>
  </si>
  <si>
    <t>01.08.004.0010</t>
  </si>
  <si>
    <t>מצוף טבול תוצרת FLIGHT או ש"ע, אטום ומיועד למים, כולל כבל אינטגרלי באורך 20 מ' לפחות מיועד להתקנה במאגר מים או בבור שופכין.</t>
  </si>
  <si>
    <t>01.08.004.0020</t>
  </si>
  <si>
    <t>מתמר לחץ מיועד להתקנה בצנרת מים או ביוב. כדוגמת תוצרת ROSEMOUNT.</t>
  </si>
  <si>
    <t>01.08.004.0050</t>
  </si>
  <si>
    <t>מכלול מגנון "מראה מצב" לשסתום אל-חזור, כולל דיסקית הפעלה, תושבת ומפסק גבול עם מגע מחליף, מיועד להגנה בפני חוסר זרימה, כדוגמת תוצרת א.ר.י. דגם NR-040או ש"ע.</t>
  </si>
  <si>
    <t>סה"כ למערכות חשמל עבור תחנת שאיבה - מיכשור ואביזרי פיקוד ואספקה</t>
  </si>
  <si>
    <t>01.08.005</t>
  </si>
  <si>
    <t>מערכות חשמל עבור תחנת שאיבה - לוחות חשמל</t>
  </si>
  <si>
    <t>01.08.005.0001</t>
  </si>
  <si>
    <t>===מבנה ללוח=== הלוחות יבוצעו לפי ת"י 61439 ותקן אירופאי IEC60439-1.</t>
  </si>
  <si>
    <t>מבנה לוח חשמל עשוי מפוליאסטר משוריין, IP65 תוצרת "ענבר" או ש"ע, עומק עד 60 ס"מ. כולל פסי צבירה עד 100 אמפר. עמיד UV. למבנה דלתות עם 4 צירים בכל דלת, 4סגרים, מנעול תליה. כולל כל חומרי העזר הדרושים להשלמת הלוח, ולרבות שלטים, תעלות חיווט, ופלטות להרכבת ציוד, מהדקים, מהדקי נתיך וכיו"ב. נימדד לפי מטר רבוע של פני הלוח.</t>
  </si>
  <si>
    <t>01.08.005.0002</t>
  </si>
  <si>
    <t>===מא"ז-ים===</t>
  </si>
  <si>
    <t>מא"ז חד קוטבי לזרם נומינלי עד 25 אמפר, קוטב אחד מוגן, כושר ניתוק 10 קילואמפר</t>
  </si>
  <si>
    <t>01.08.005.0003</t>
  </si>
  <si>
    <t>מא"ז דו קוטבי לזרם נומינלי עד 25 אמפר, 2 קוטבים מוגנים, כושר ניתוק 10 קילואמפר.</t>
  </si>
  <si>
    <t>01.08.005.0004</t>
  </si>
  <si>
    <t>מא"ז 3 קוטבים לזרם נומינלי עד 25 אמפר, 3 קוטבים מוגנים, כושר ניתוק 10 קילואמפר</t>
  </si>
  <si>
    <t>01.08.005.0006</t>
  </si>
  <si>
    <t>שקע חד פאזי ת"י מורכב על מסילה בלוח.</t>
  </si>
  <si>
    <t>===שקעים וממסרי פחת===</t>
  </si>
  <si>
    <t>01.08.005.0007</t>
  </si>
  <si>
    <t>ממסר פחת 4 קוטבים לז"נ 40 אמפר רגישות 30 מיליאמפר</t>
  </si>
  <si>
    <t>01.08.005.0008</t>
  </si>
  <si>
    <t>מאמ"ת לזרם נומינלי 3X25 אמפר עם הגנה תרמית לפי דרישה וכושר ניתוק בהתאם לגודל ההגנה התרמית (כושר ניתוק בלתי מוגבל בהגנה תרמית עד 4 אמפר וכושר ניתוק 10קילואמפר בהגנה תרמית מעל 4 אמפר). מצויידים בהגנה תרמית ומגנטית מתכוונת, כדוגמת דגם GV תוצרת שניידר או ש"ע, מתוצרת SIMENS,AB.</t>
  </si>
  <si>
    <t>===מאמ"ת-ים להגנת מנועים===</t>
  </si>
  <si>
    <t>01.08.005.0009</t>
  </si>
  <si>
    <t>מפסק הגנה למנוע לזרם נומינלי 3X16 אמפר, עם הגנה תרמית לפי דרישה וכושר ניתוק בהתאם לגודל ההגנה התרמית (כושר ניתוק בלתי מוגבל בהגנה תרמית עד 4 אמפר וכושר ניתוק 10 קילואמפר בהגנה תרמית מעל 4 אמפר). מצויידים בהגנה תרמית ומגנטית מתכוונת, כדוגמת דגם PKZM תוצרת קלוקנר מילר, או ש"ע.</t>
  </si>
  <si>
    <t>01.08.005.0010</t>
  </si>
  <si>
    <t>תוספת עבור סידור נעילה למפסקי משאבות</t>
  </si>
  <si>
    <t>01.08.005.0011</t>
  </si>
  <si>
    <t>מאמ"ת לזרם נומינלי עד 3X100 אמפר מכויל לגודל חיבור חח"י 3X25A עם הגנה תרמית לפי דרישה, כושר ניתוק 25 קילואמפר, מצוייד בהגנה תרמית ומגנטית</t>
  </si>
  <si>
    <t>===מאמ"ת-ים 3 קטבים===</t>
  </si>
  <si>
    <t>01.08.005.0012</t>
  </si>
  <si>
    <t>===אביזרים למאמ"ת-ים===</t>
  </si>
  <si>
    <t>תוספת במאמתי"ם עד 3X800 אמפר של סליל הפסקה מסוג כלשהו</t>
  </si>
  <si>
    <t>01.08.005.0013</t>
  </si>
  <si>
    <t>תוספת במאמתי"ם של מגע עזר לפיקוד מסוג כלשהו (פותח, סוגר, מקדים, וכד')</t>
  </si>
  <si>
    <t>01.08.005.0014</t>
  </si>
  <si>
    <t>===פורקי ברק===</t>
  </si>
  <si>
    <t>סט פורקי ברק משולב B+C לזרם קצר 50KA כדוגמת דגם SPBT12-280 תוצרת ETON או ש"ע.</t>
  </si>
  <si>
    <t>01.08.005.0015</t>
  </si>
  <si>
    <t>מגען למיתוג מנוע AC3) ,5 KW) כולל 2 מגעי עזר NO+NC, כולל סופרסור למגען.</t>
  </si>
  <si>
    <t>01.08.005.0016</t>
  </si>
  <si>
    <t>===מגענים למיתוג מנועים===</t>
  </si>
  <si>
    <t>01.08.005.0017</t>
  </si>
  <si>
    <t>מתנע רך דיגיטלי למנוע בהספק 7.5KW כדוגמת תוצרת ABB דגם PSR6-600-70 או שווה ערך, להתקנה בלוח חשמל.</t>
  </si>
  <si>
    <t>01.08.005.0018</t>
  </si>
  <si>
    <t>===מערכות פקוד וסיגנליזציה ===</t>
  </si>
  <si>
    <t>מערכת פיקוד וסיגנאליזציה ליחידת שאיבה/מנוע, לפי תוכנית, כולל כל אביזרי הפיקוד המיתוג והחיווי, ולרבות: מתגים, ממסרים, ממסרי השהייה, שעוני פיקוד, לחצנים, נוריות, מד שעות, וכל החיווט, המהדקים והאביזרים הנילווים. נמדד קומפלט.</t>
  </si>
  <si>
    <t>01.08.005.0019</t>
  </si>
  <si>
    <t>מערכת פקוד וסיגנליזציה כנ"ל אך עבור פיקוד מגוף הידראולי מכל סוג לרבות תאום מול ספק המגוף , לפי תוכנית, נמדד קומפלט</t>
  </si>
  <si>
    <t>01.08.005.0020</t>
  </si>
  <si>
    <t>===אביזרי פיקוד=== הבהרה: המדידה של הפריטים שבהמשך מתייחסת לרכיבי הפיקוד המופיעים בתוכניות ואשר אינם נכללים במערכות הפיקוד והסיגנליזציה למנועים ו/או לפיקוד משותף הנ"ל.</t>
  </si>
  <si>
    <t>ממסר פיקוד עם 4 מגעים ל-10 אמפר ומגעי עזר כנדרש כדוגמת תוצרת טלמכניק דגם CA2 או CA3.</t>
  </si>
  <si>
    <t>01.08.005.0026</t>
  </si>
  <si>
    <t>בקר חוסר מתח והיפוך פאזה- N.V.R.</t>
  </si>
  <si>
    <t>01.08.005.0028</t>
  </si>
  <si>
    <t>מתג בורר עד 3 קטבים עד 4 מצבים 16 אמפר.</t>
  </si>
  <si>
    <t>01.08.005.0029</t>
  </si>
  <si>
    <t>מנתק מודולרי דו- קוטבי 16 אמפר</t>
  </si>
  <si>
    <t>01.08.005.0031</t>
  </si>
  <si>
    <t>לחצן ראש פטריה מסוג לא ננעל/ננעל</t>
  </si>
  <si>
    <t>01.08.005.0032</t>
  </si>
  <si>
    <t>נגד 2 קילואוהם 1W 1%.</t>
  </si>
  <si>
    <t>01.08.005.0033</t>
  </si>
  <si>
    <t>נורית סימון מולטילד, לרבות מכסה מעדשה צבעונית, בקוטר 22 מ"מ</t>
  </si>
  <si>
    <t>01.08.005.0034</t>
  </si>
  <si>
    <t>יחידת הגנה בפני מתחי יתר תוצרת מגטרון דגם MGD</t>
  </si>
  <si>
    <t>01.08.005.0035</t>
  </si>
  <si>
    <t>===מערכות אספקת מתח===</t>
  </si>
  <si>
    <t>אספקה והתקנה בלוח של ספק מעטן מיוצב 10A ,24VDC עד מגע תקלה. קירור טבעי והגנות בכניסה וביציאה כדוגמת HPS24-10 גמאטרוניק.</t>
  </si>
  <si>
    <t>01.08.005.0036</t>
  </si>
  <si>
    <t>סוללת מצברים אטומה, "ללא טיפול", 24V, בקיבולת מתאימה עבור גיבוי ל-48 שעות לכל מעגלי הפיקוד והמדידות, 60Ah לפחות. כולל כבלים ותושבת מתאימה.</t>
  </si>
  <si>
    <t>01.08.005.0037</t>
  </si>
  <si>
    <t>מערכת תאורה לתא בלוח לתא הכוללת ג.ת מוגן נורה LED עד 15W ומגע גבול להדלקת בפתיחת דלת.</t>
  </si>
  <si>
    <t>===תאורת לוח===</t>
  </si>
  <si>
    <t>01.08.005.0038</t>
  </si>
  <si>
    <t>===מערכת איורור===</t>
  </si>
  <si>
    <t>תריסי כניסת ויציאת אוויר עםתרמוסטט מפוח איוורור ללוח דוגמת "ריטל" כולל מסנן אטום IP-55 על התריס.</t>
  </si>
  <si>
    <t>01.08.005.0040</t>
  </si>
  <si>
    <t>===מכשירי מדידה===</t>
  </si>
  <si>
    <t>יחידת מדידות חשמליות כדוגמת תוצרת SATEC דגם PM135EH או שו"ע. כולל פורט תקשורת טורית - RS485 כולל פורט תקשורת ומתאם תקשורת ל - TCP/IP, וכולל פרוטוקולתקשורת MODBUS מתאים לבקר המוצע. כולל כל כבלי התקשורת ומתאמי התקשורת וציוד העזר הדרוש. נמדד קומפלט</t>
  </si>
  <si>
    <t>01.08.005.0046</t>
  </si>
  <si>
    <t>מכלול בקר מתוכנת PLC כדוגמת דגם TM241CE40T כמתואר במפרט, כולל: CPU, וכרטיס(ים) תקשורת עם פורטים ופרוטוקולים לתקשורת ב-TCP/IP- MODBUS ,RS485 MODBUS. הבקר יכלול מס' מינימלי של יציאות כמפורט להלן: יציאת סיריאליות RS232, יציאת TCP/IP תומכות MODBUS, עבור כל הרכיבים המתחברים בתקשורת לבקר כגון: פנל הפעלה, רב מודד, מחשב לתיכנות, כולל כניסות ויציאות דיסקרטיות. כולל ספק כח מוזן 24 וולט ז.י., וכולל כל הרכיבים, האביזרים הכבלים והמכלולים הדרושים לפעולה וכלציוד העזר הדרוש, למעט כרטיסי ה -I/O והרכיבים הנמדדים בנפרד ומפורטים בהמשך.</t>
  </si>
  <si>
    <t>===מכלול בקר מתוכנת- PLC===</t>
  </si>
  <si>
    <t>01.08.005.0047</t>
  </si>
  <si>
    <t>תוספת כרטיס 4-20mA 4AI לבקר</t>
  </si>
  <si>
    <t>01.08.005.0048</t>
  </si>
  <si>
    <t>תוספת כרטיס 16DI לבקר</t>
  </si>
  <si>
    <t>01.08.005.0049</t>
  </si>
  <si>
    <t>פנל הפעלה מקומי לבקר תוצרת שניידר דגם HMIGTO4310 מוזן במתח 24 ז"י, כולל פורט תקשורת TCP/IP ופרוטוקולי תקשורת מתאימים לבקר המוצע. כולל כבל תקשורת לבקר-נמדד קומפלט</t>
  </si>
  <si>
    <t>01.08.005.0050</t>
  </si>
  <si>
    <t>יחידת SWITCH תעשייתי 8 יציאות נחושת RJ45, כדוגמת תוצרת CONNEXIUM, כולל כל כבלי התקשורת המחוברים למערכת.</t>
  </si>
  <si>
    <t>הערה: המחיר כולל: אספקה, התקנה מכנית, כיול, בדיקה והפעלה.</t>
  </si>
  <si>
    <t>01.08.005.0051</t>
  </si>
  <si>
    <t>יחידת תקשורת תעשייתית משולבת הכוללת מודם ונתב המתאימה לדרישות הבקר בעלת חיבור כניסה סריאלית RS232/RS485 מהבקר, שני חיבורי אתרנט בפרוטוקול DBUS ,TCP/IPMO בעלת אפשרות תכנות פרמטרים: טווחי כתובות, ניתוב כתובותDHCP,DNS, NTP, DNAT, VPN, CLIENT SUPPORT וכיו"ב - כדוגמת SIERRA RV50</t>
  </si>
  <si>
    <t>01.08.005.0052</t>
  </si>
  <si>
    <t>תוכנה יישומית לבקר מתוכנת של המתקן שתבוצע ע"י היועץ, כולל הכנת כל המידע לתקשורת I/O לבקרת מבנה, כולל הכנת תפ"מ מפורט מאושר לביצוע, כולל הכנת תיעוד מושלם לפי ביצוע. במחיר יסוד של 10800 ש"ח.</t>
  </si>
  <si>
    <t>01.08.005.0053</t>
  </si>
  <si>
    <t>תוכנה יישומית שתבוצע ע"י היועץ לשילוב המתקן במע' HMI במרכז בקרה כולל הכנת רשימות תקשורת למרכז אינטרנטי, כולל הכנת מסכי תפעול ותצוגה למתקן במחיר יסוד של 4500 ש"ח.</t>
  </si>
  <si>
    <t>01.08.005.0054</t>
  </si>
  <si>
    <t>תוכנה ישומית כנ"ל, לשילוב פנל הפעלה, כולל הכנת תעוד במחיר יסוד 4,500 ש"ח</t>
  </si>
  <si>
    <t>01.08.005.0055</t>
  </si>
  <si>
    <t>הפעלה והרצה של מערכת הבקרה ע"י כותב התוכנה, כולל עידכונים כנדרש עד להפעלה מושלמת, במחיר יסוד של 4500 ש"ח</t>
  </si>
  <si>
    <t>01.08.005.0056</t>
  </si>
  <si>
    <t>הובלה והתקנה של לוח בקר כולל: הובלה לאתר, הכנסתו והצבתו במקומו. כולל ביצוע כל החיבורים המכניים והחשמליים, כח, פיקוד, סיגנאלים וכו'. כולל בדיקת הלוח בהתאם לתקן ישראל: 61439 וביצוע כיולים והפעלה ומסירה למזמין.</t>
  </si>
  <si>
    <t>סה"כ למערכות חשמל עבור תחנת שאיבה - לוחות חשמל</t>
  </si>
  <si>
    <t>01.08.006</t>
  </si>
  <si>
    <t>מערכות חשמל עבור תחנת שאיבה -עבודות חיווט והתקנות אביזרים ונקודות</t>
  </si>
  <si>
    <t>01.08.006.0001</t>
  </si>
  <si>
    <t>הערה: המחירים כוללים את כל עלויות עבודות ההתקנה, החיבור והחיווט, בתוך מבנה ומחוץ למבנה ולרבות כל המתאמים, החיזוקים, האביזרים, הכבלים והמובילים הדרושים, ולרבות הזנה חשמלית של הציוד, חיווט תקשורת וסיגנאלים, סימון ושילוט כנדרש של כל מכלול וכל אביזר ולמעט ,צעלות ראשיות, חפירות, בריכות וצנרת בחפירות, הנמדדים בנפרד.</t>
  </si>
  <si>
    <t>01.08.006.0002</t>
  </si>
  <si>
    <t>===אביזרי חשמל- אספקות והתקנות===</t>
  </si>
  <si>
    <t>01.08.006.0004</t>
  </si>
  <si>
    <t>תרמוסטט אלקטרוני, מיועד להתקנה במבנה, כולל רגש טמפרטורה, כולל ווסת לכיוון הטמפרטורה בתחום 20-40 מעלות צלזיוס, כולל נורית חיווי למצב עבודה.</t>
  </si>
  <si>
    <t>01.08.006.0005</t>
  </si>
  <si>
    <t>===חיבור מנועים===הערה: המחיר כולל חיבור בצד הלוח ובצד המנוע, בדיקה והפעלה. למעט מחיר הנחת הכבל הנמדד בנפרד.</t>
  </si>
  <si>
    <t>01.08.006.0006</t>
  </si>
  <si>
    <t>חיבור מנוע עד 10KW, כמתואר במפרט הטכני, כולל עבודות וחומרי עזר - קומפ'</t>
  </si>
  <si>
    <t>01.08.006.0008</t>
  </si>
  <si>
    <t>נקודת חיווט וחיבור למד מפלס אולטרה סוני או מד לייזר כולל כבל הזנה, כבל פיקוד וכבל סיגנאל</t>
  </si>
  <si>
    <t>==נקודות התקנה, השחלה, חיווט וחיבור==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 ===נקודות חיבור מכשור ואביזרי פיקוד===</t>
  </si>
  <si>
    <t>01.08.006.0009</t>
  </si>
  <si>
    <t>נקודת חיווט וחיבור למתמר לחץ כולל כבל הזנה, כבל פיקוד וכבל סיגנאל</t>
  </si>
  <si>
    <t>01.08.006.0010</t>
  </si>
  <si>
    <t>נקודת חיווט וחיבור למד ספיקה כולל כבל הזנה, כבל פיקוד וכבל סיגנאל/תקשורת</t>
  </si>
  <si>
    <t>01.08.006.0011</t>
  </si>
  <si>
    <t>נקודת חיווט וחיבור מערכת פיקוד אל חוזר-N.R.V, כולל כיוון האביזר.</t>
  </si>
  <si>
    <t>01.08.006.0015</t>
  </si>
  <si>
    <t>נקודת חיווט וחיבור למצוף, מהאביזר ועד ללוח.</t>
  </si>
  <si>
    <t>01.08.006.0016</t>
  </si>
  <si>
    <t>נקודת למגוף חשמלי כולל חיווט וחיבור עד לאביזר כולל כבלי הזנה פיקוד וסיגנל</t>
  </si>
  <si>
    <t>01.08.006.0019</t>
  </si>
  <si>
    <t>נקודת חיבור כח למשאבה לרבות צנורות תעלות וכבל N2XY בחתך עד או 5X6 ממ"ר, כולל כבלי פיקוד חיבור לאביזר סופי ומפסק ביטחון</t>
  </si>
  <si>
    <t>01.08.006.0020</t>
  </si>
  <si>
    <t>נקודת חיבור ללחצן חירום, לרבות צינור, כבל עד 5X1.5 ממ"ר,כנדרש,וחיבור לאביזר סופי הנמדד בנפרד כמפורט</t>
  </si>
  <si>
    <t>01.08.006.0021</t>
  </si>
  <si>
    <t>===שעות עבודה ברג'י===</t>
  </si>
  <si>
    <t>01.08.006.0022</t>
  </si>
  <si>
    <t>ש"ע ברג'י של חשמלאי מוסמך באישור המפקח.</t>
  </si>
  <si>
    <t>ש"ע</t>
  </si>
  <si>
    <t>01.08.006.0023</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</si>
  <si>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התקן והמפרט.</t>
  </si>
  <si>
    <t>===בדיקות ותאומים===</t>
  </si>
  <si>
    <t>01.08.006.0024</t>
  </si>
  <si>
    <t>תאום חיבור לתשתיות הפרויקט (הזנת חשמל לחיבור 25*3 א' ותשתית תקשורת עירונית ) עם הגורמים האחראיים מטעם הפרויקט.</t>
  </si>
  <si>
    <t>סה"כ למערכות חשמל עבור תחנת שאיבה -עבודות חיווט והתקנות אביזרים ונקודות</t>
  </si>
  <si>
    <t>01.08.010</t>
  </si>
  <si>
    <t>הערות כלליות</t>
  </si>
  <si>
    <t>01.08.010.0001</t>
  </si>
  <si>
    <t>1. הנחיות כלליות לאחוזי קבלן ראשי - אם קיים בפרויקט (בתוספת למחירי קבלן מתקני החשמל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ותוספותאו הפחתות בגין היקף העבודה.</t>
  </si>
  <si>
    <t>01.08.010.0002</t>
  </si>
  <si>
    <t>01.08.010.0003</t>
  </si>
  <si>
    <t>01.08.010.0004</t>
  </si>
  <si>
    <t>3. מערכות גילוי וכיבוי אש ומערכות בקרת מבנים - ראה פרקים ,35 34.</t>
  </si>
  <si>
    <t>01.08.010.0005</t>
  </si>
  <si>
    <t>4. עלויות חומרים לעבודות מתקני חשמל - ראה פרק 88, בחוברת נפרדת "מאגר מחירי חומרי בניה".</t>
  </si>
  <si>
    <t>01.08.010.0006</t>
  </si>
  <si>
    <t>5. שעות עבודה חשמלאי מוסמך וחשמלאי עוזר - ראה סעיפים 60.020.0090-0100.</t>
  </si>
  <si>
    <t>01.08.010.0007</t>
  </si>
  <si>
    <t>6. קיצורים/ראשי תיבות בשימוש בפרק זה: ג.ת - גוף תאורה; ב"ת - בית תקע (שקע); יח' - יחידה; כ"ס - כח סוס; ס"מ - סנטימטר; מ"ר - מטר מרובע; מ"מ - מילימטר;מ"א - מטר אורך (מטר רץ); מא"ז - מפסק אוטומטי זעיר; ממ"ר - מילימטר מרובע; מאמ"ת - מפסק אוטומטי מגנטי תרמי; מ"ז - מפסיק זרם; נל"ג - נתרן לחץ גבוה; עה"ט- על הטיח; ק"ק - קילו קלוריות; קוו"ט - קילו ווט; ק"א - קילו אמפר; ק"ו - קילו וולט; קוא"ר - קילו וולט אמפר ראקטיבי; קומ' - קומפלט; ש"ע - שעת עבודה או שווה ערך; תה"ט - תחת הטיח; תה"ר - תיבת הסתעפות ראשית; תה"מ - תיבת הסתעפות משנית</t>
  </si>
  <si>
    <t>01.08.010.0008</t>
  </si>
  <si>
    <t>7. כל המחירים כוללים חומר + עבודה + רווח ונקובים בשקלים חדשים (ללא מע"מ) והינם מחירי קבלן מתקני חשמל.</t>
  </si>
  <si>
    <t>סה"כ להערות כלליות</t>
  </si>
  <si>
    <t>01.08.011</t>
  </si>
  <si>
    <t>חפירות ובסיסי בטון</t>
  </si>
  <si>
    <t>01.08.011.0090</t>
  </si>
  <si>
    <t>חפירה ו/או חציבה של תעלות לכבלים ברוחב 40 ס"מ ועומק 120 ס"מ, לרבות מצע וכיסוי חול, סרטי סימון, כיסוי והידוק סופי</t>
  </si>
  <si>
    <t>01.08.011.0100</t>
  </si>
  <si>
    <t>חפירה ו/או חציבה של תעלות לכבלים ברוחב 80 ס"מ ועומק 120 ס"מ, לרבות מצע וכיסוי חול, סרטי סימון, כיסוי והידוק סופי</t>
  </si>
  <si>
    <t>01.08.011.0110</t>
  </si>
  <si>
    <t>תוספת עבור כל 20 ס"מ של העמקת החפירה ו/או החציבה לעומק מעל 120 ס"מ לתעלות ברוחב 40 ס"מ</t>
  </si>
  <si>
    <t>01.08.011.0120</t>
  </si>
  <si>
    <t>תוספת עבור כל 20 ס"מ של העמקת החפירה ו/או החציבה לעומק מעל 120 ס"מ לתעלות ברוחב 80 ס"מ</t>
  </si>
  <si>
    <t>01.08.011.0300</t>
  </si>
  <si>
    <t>חפירה של תעלות לכבלים בעבודת ידיים, לרבות מצע וכיסוי חול, סרטי סימון, כיסוי והידוק סופי</t>
  </si>
  <si>
    <t>01.08.011.0520</t>
  </si>
  <si>
    <t>תוספת עבור פתיחת מדרכה מרוצפת קיימת לצורך הנחת צנרת והחזרתה למצב שלפני הפתיחה לרבות שחזור המבנה עם המרצפות שפורקו, ברוחב 40 ס"מ</t>
  </si>
  <si>
    <t>01.08.011.0899</t>
  </si>
  <si>
    <t>יסודות לעמוד תאורה ובסיסי בטון</t>
  </si>
  <si>
    <t>01.08.011.1020</t>
  </si>
  <si>
    <t>יסוד לעמוד תאורה, במידות 50X50X70 ס"מ, מבטון ב-30 לרבות: חפירה, שרוולי מעבר, הארקת יסוד, בטון, ברזל זיון וברגי עיגון</t>
  </si>
  <si>
    <t>01.08.011.1030</t>
  </si>
  <si>
    <t>יסוד לעמוד תאורה, במידות 60X60X80 ס"מ, מבטון ב-30 לרבות: חפירה, שרוולי מעבר, הארקת יסוד, בטון, ברזל זיון וברגי עיגון</t>
  </si>
  <si>
    <t>סה"כ לחפירות ובסיסי בטון</t>
  </si>
  <si>
    <t>01.08.012</t>
  </si>
  <si>
    <t>תאי בקרה</t>
  </si>
  <si>
    <t>01.08.012.0010</t>
  </si>
  <si>
    <t>תא בקרה עגול בקוטר 60 ס"מ ובעומק 100 ס"מ לרבות חפירה, התקנה, תקרה, מכסה מתאים ל-12.5 טון, שילוט, הכנת פתחים, איטום וחצץ בתחתית</t>
  </si>
  <si>
    <t>01.08.012.0020</t>
  </si>
  <si>
    <t>תא בקרה עגול בקוטר 80 ס"מ ובעומק 100 ס"מ לרבות חפירה, התקנה, תקרה, מכסה מתאים ל-12.5 טון, שילוט, הכנת פתחים, איטום וחצץ בתחתית</t>
  </si>
  <si>
    <t>01.08.012.0025</t>
  </si>
  <si>
    <t>תא בקרה עגול בקוטר 100 ס"מ ובעומק 100 ס"מ לרבות חפירה, התקנה, תקרה, מכסה מתאים ל-12.5 טון, שילוט, הכנת פתחים, איטום וחצץ בתחתית</t>
  </si>
  <si>
    <t>01.08.012.0038</t>
  </si>
  <si>
    <t>תוספת לנ"ל עבור מכסה מתאים ל- 40 טון, במקום מכסה מתאים ל- 12.5 טון</t>
  </si>
  <si>
    <t>01.08.012.9010</t>
  </si>
  <si>
    <t>תוספת למחיר תא בקרה בכל קוטר עבור החלפת מכסה מתאים ל-12.5 טון המכסה למכסה עם ריצוף פנימי לפי דרישה מדגם כרמל 66 מתוצרת וולפמן או שווה ערך</t>
  </si>
  <si>
    <t>סה"כ לתאי בקרה</t>
  </si>
  <si>
    <t>01.08.013</t>
  </si>
  <si>
    <t>גומחות בטון ללוחות מונים</t>
  </si>
  <si>
    <t>01.08.013.0100</t>
  </si>
  <si>
    <t>גומחות בטון (פילרים) דגם "0" עבור לוח 630 אמפר, מאושר ע"י חברת החשמל על פי תקן הקרינה, במידות 40X82 ס"מ וגובה 240 ס"מ, דוגמת תוצרת אקרשטיין, רדימיקס או ש"ע מאושר, לרבות חפירה והתקנה מושלמת</t>
  </si>
  <si>
    <t>סה"כ לגומחות בטון ללוחות מונים</t>
  </si>
  <si>
    <t>01.08.021</t>
  </si>
  <si>
    <t>צנרת חשמל פלסטית</t>
  </si>
  <si>
    <t>01.08.021.0030</t>
  </si>
  <si>
    <t>צינורות פלסטיים כפיפים "פ"ד" (מריכף) קוטר 32 מ"מ התקנה סמויה לרבות חבל משיכה (אם נדרש), קופסאות וחומרי עזר</t>
  </si>
  <si>
    <t>01.08.021.0200</t>
  </si>
  <si>
    <t>צינורות P.V.C קשיחים SN-32 קוטר 110 מ"מ עובי דופן 5.3 מ"מ עם חבל משיכה</t>
  </si>
  <si>
    <t>01.08.021.0210</t>
  </si>
  <si>
    <t>צינורות P.V.C קשיחים SN-32 קוטר 160 מ"מ עובי דופן 7.7 מ"מ עם חבל משיכה</t>
  </si>
  <si>
    <t>01.08.021.0490</t>
  </si>
  <si>
    <t>צינורות פוליאתילן קוטר 50 מ"מ עם חבל משיכה מפוליפרופילן שזור בקוטר 8 מ"מ, עבור קוי טלפון בהתאם לדרישות חב' "בזק", יק"ע 11, מונחים בחפירה מוכנה לרבות כל חומרי החיבור</t>
  </si>
  <si>
    <t>01.08.021.0500</t>
  </si>
  <si>
    <t>צינורות רב שכבתיים שרשוריים קוטר 50 מ"מ עם חבל משיכה</t>
  </si>
  <si>
    <t>01.08.021.0510</t>
  </si>
  <si>
    <t>צינורות רב שכבתיים שרשוריים קוטר 75 מ"מ עם חבל משיכה</t>
  </si>
  <si>
    <t>01.08.021.0520</t>
  </si>
  <si>
    <t>צינורות רב שכבתיים שרשוריים קוטר 110 מ"מ עם חבל משיכה</t>
  </si>
  <si>
    <t>01.08.021.0530</t>
  </si>
  <si>
    <t>צינורות רב שכבתיים שרשוריים קוטר 160 מ"מ עם חבל משיכה</t>
  </si>
  <si>
    <t>סה"כ לצנרת חשמל פלסטית</t>
  </si>
  <si>
    <t>01.08.022</t>
  </si>
  <si>
    <t>צינורות חשמל ממתכת</t>
  </si>
  <si>
    <t>01.08.022.0005</t>
  </si>
  <si>
    <t>צינורות חשמל מפלב"מ (נירוסטה)</t>
  </si>
  <si>
    <t>01.08.022.0030</t>
  </si>
  <si>
    <t>צינורות חשמל מפלב"מ (נירוסטה) בקוטר "2 מותקנים לקיר או לתקרה, לרבות חוט משיכה (אם נדרש) וחומרי העזר</t>
  </si>
  <si>
    <t>01.08.022.0199</t>
  </si>
  <si>
    <t>צינורות מתכת שרשורים בציפוי PVC</t>
  </si>
  <si>
    <t>01.08.022.0200</t>
  </si>
  <si>
    <t>צינורות מתכת שרשורים גמישים בציפוי PVC דק בקוטר "3/4 מותקנים לקיר או לתקרה, לרבות חוט משיכה (אם נדרש) וחומרי העזר</t>
  </si>
  <si>
    <t>סה"כ לצינורות חשמל ממתכת</t>
  </si>
  <si>
    <t>01.08.023</t>
  </si>
  <si>
    <t>תעלות כבלים</t>
  </si>
  <si>
    <t>01.08.023.0001</t>
  </si>
  <si>
    <t>תעלות כבלים מפח מגולוון</t>
  </si>
  <si>
    <t>01.08.023.0172</t>
  </si>
  <si>
    <t>תעלות ברוחב 200 מ"מ ובעומק 55 מ"מ מרשת מפלב"מ (נירוסטה), לרבות חיזוקים מנירוסטה, מתלים, קשתות, זוויות ומחברים</t>
  </si>
  <si>
    <t>01.08.023.0174</t>
  </si>
  <si>
    <t>תעלות ברוחב 300 מ"מ ובעומק 55 מ"מ מרשת מפלב"מ (נירוסטה), לרבות חיזוקים מנירוסטה, מתלים, קשתות, זוויות ומחברים</t>
  </si>
  <si>
    <t>01.08.023.0189</t>
  </si>
  <si>
    <t>תעלות פלסטיות</t>
  </si>
  <si>
    <t>01.08.023.0200</t>
  </si>
  <si>
    <t>תעלות ברוחב 17 מ"מ ובעומק 17 מ"מ מפלסטיק, קבועות על מבנה או תלויות מהתקרה, לרבות מכסה וחיזוקי ברזל, דוגמת "פלגל" או ש"ע</t>
  </si>
  <si>
    <t>01.08.023.0205</t>
  </si>
  <si>
    <t>תעלות ברוחב 30 מ"מ ובעומק 25 מ"מ מפלסטיק, קבועות על מבנה או תלויות מהתקרה, לרבות מכסה וחיזוקי ברזל, דוגמת "פלגל" או ש"ע</t>
  </si>
  <si>
    <t>01.08.023.0240</t>
  </si>
  <si>
    <t>תעלות ברוחב 60 מ"מ ובעומק 60 מ"מ מפלסטיק, קבועות על מבנה או תלויות מהתקרה, לרבות מכסה וחיזוקי ברזל, דוגמת "פלגל" או ש"ע</t>
  </si>
  <si>
    <t>סה"כ לתעלות כבלים</t>
  </si>
  <si>
    <t>01.08.031</t>
  </si>
  <si>
    <t>כבלי נחושת  XLPE) N2XY)</t>
  </si>
  <si>
    <t>01.08.031.0001</t>
  </si>
  <si>
    <t>הערה: על מחיר כבלי הנחושת המיובאים מטורקיה יש להוסיף מכס בשיעור 14.5% לפי הנחית משרד הכלכלה והתעשיה</t>
  </si>
  <si>
    <t>01.08.031.0010</t>
  </si>
  <si>
    <t>כבלי נחושת מסוג XLPE) N2XY) בחתך 3X1.5 ממ"ר קבועים למבנה, מונחים על סולמות או בתעלות או מושחלים בצינורות לרבות חיבור בשני הקצוות, כדוגמת "ארכה" או ש"ע</t>
  </si>
  <si>
    <t>01.08.031.0030</t>
  </si>
  <si>
    <t>כבלי נחושת מסוג XLPE) N2XY) בחתך 5X1.5 ממ"ר קבועים למבנה, מונחים על סולמות או בתעלות או מושחלים בצינורות לרבות חיבור בשני הקצוות, כדוגמת "ארכה" או ש"ע</t>
  </si>
  <si>
    <t>01.08.031.0090</t>
  </si>
  <si>
    <t>כבלי נחושת מסוג XLPE) N2XY) בחתך 3X2.5 ממ"ר קבועים למבנה, מונחים על סולמות או בתעלות או מושחלים בצינורות לרבות חיבור בשני הקצוות, כדוגמת "ארכה" או ש"ע</t>
  </si>
  <si>
    <t>01.08.031.0110</t>
  </si>
  <si>
    <t>כבלי נחושת מסוג XLPE) N2XY) בחתך 5X2.5 ממ"ר קבועים למבנה, מונחים על סולמות או בתעלות או מושחלים בצינורות לרבות חיבור בשני הקצוות, כדוגמת "ארכה" או ש"ע</t>
  </si>
  <si>
    <t>01.08.031.0120</t>
  </si>
  <si>
    <t>כבלי נחושת מסוג XLPE) N2XY) בחתך 3X4 ממ"ר קבועים למבנה, מונחים על סולמות או בתעלות או מושחלים בצינורות לרבות חיבור בשני הקצוות, כדוגמת "ארכה" או ש"ע</t>
  </si>
  <si>
    <t>01.08.031.0170</t>
  </si>
  <si>
    <t>כבלי נחושת מסוג XLPE) N2XY) בחתך 5X6 ממ"ר קבועים למבנה, מונחים על סולמות או בתעלות או מושחלים בצינורות לרבות חיבור בשני הקצוות, כדוגמת "ארכה" או ש"ע</t>
  </si>
  <si>
    <t>01.08.031.0200</t>
  </si>
  <si>
    <t>כבלי נחושת מסוג XLPE) N2XY) בחתך 5X10 ממ"ר קבועים למבנה, מונחים על סולמות או בתעלות או מושחלים בצינורות לרבות חיבור בשני הקצוות, כדוגמת "ארכה" או ש"ע</t>
  </si>
  <si>
    <t>01.08.031.0230</t>
  </si>
  <si>
    <t>כבלי נחושת מסוג XLPE) N2XY) בחתך 5X16 ממ"ר קבועים למבנה, מונחים על סולמות או בתעלות או מושחלים בצינורות לרבות חיבור בשני הקצוות, כדוגמת "ארכה" או ש"ע</t>
  </si>
  <si>
    <t>01.08.031.0680</t>
  </si>
  <si>
    <t>איתור כבל חשמל או תקשורת בשני קצותיו לרבות שילוט הכבל כנדרש</t>
  </si>
  <si>
    <t>סה"כ לכבלי נחושת  XLPE) N2XY)</t>
  </si>
  <si>
    <t>01.08.035</t>
  </si>
  <si>
    <t>מוליכי נחושת גלויים</t>
  </si>
  <si>
    <t>01.08.035.0030</t>
  </si>
  <si>
    <t>מוליכי נחושת גלויים בחתך 35 ממ"ר, טמונים בקרקע ו/או מושחלים בצינור ו/או על סולם כבלים לרבות חיבור בשני הקצוות, כדוגמת "ארכה" או ש"ע</t>
  </si>
  <si>
    <t>סה"כ למוליכי נחושת גלויים</t>
  </si>
  <si>
    <t>01.08.036</t>
  </si>
  <si>
    <t>מופות</t>
  </si>
  <si>
    <t>01.08.036.0010</t>
  </si>
  <si>
    <t>מופה מתכווצת לכבל עד 5X2.5 ממ"ר מוגנת מים</t>
  </si>
  <si>
    <t>סה"כ למופות</t>
  </si>
  <si>
    <t>01.08.040</t>
  </si>
  <si>
    <t>הארקות והגנות אחרות</t>
  </si>
  <si>
    <t>01.08.040.0010</t>
  </si>
  <si>
    <t>אלקטרודות הארקה ממוטות פלדה מצופים נחושת בקוטר 19 מ"מ ובאורך של 1.5 מ' תקועים אנכית בקרקע, לרבות אביזרים מקוריים</t>
  </si>
  <si>
    <t>01.08.040.0020</t>
  </si>
  <si>
    <t>שוחת ביקורת מצינור בטון קוטר 50 ס"מ, עם מכסה להתקנה במדרכה</t>
  </si>
  <si>
    <t>01.08.040.0030</t>
  </si>
  <si>
    <t>פסים להשוואת פוטנציאלים עשויים מנחושת בחתך 40/4 מ"מ עבור 7 מוליכים</t>
  </si>
  <si>
    <t>01.08.040.0036</t>
  </si>
  <si>
    <t>פסים להשוואת פוטנציאלים עשויים מנחושת במידות 4X40X600 מ"מ</t>
  </si>
  <si>
    <t>01.08.040.0050</t>
  </si>
  <si>
    <t>נקודת הארקה במוליך נחושת 16 ממ"ר מפס השוואת הפוטנציאלים לאלמנט מתכתי, או לצנרת מים, לרבות צנרת מגן ושלה תקנית</t>
  </si>
  <si>
    <t>01.08.040.0100</t>
  </si>
  <si>
    <t>גשר הארקה תקני על מונה מים לרבות שלות תקניות ושלט "הארקה לא לנתק"</t>
  </si>
  <si>
    <t>01.08.040.0120</t>
  </si>
  <si>
    <t>פס פלדה במידות 40X4 מ"מ להארקת יסודות טמון ביציקות לרבות ריתוכים</t>
  </si>
  <si>
    <t>01.08.040.0210</t>
  </si>
  <si>
    <t>נקודת הארקה במוליך 16 ממ"ר לאלמנט מתכתי או לצנרת מים (עבור המוליך משולם בנפרד), לרבות בורג מחובר או מרותך לציוד, דיסקיות, נעל כבל, שילוט וכל יתר הנדרשלחיבור הנקודה</t>
  </si>
  <si>
    <t>01.08.040.0310</t>
  </si>
  <si>
    <t>מהדק הארקה כבד לצנרת מים בקוטר "2</t>
  </si>
  <si>
    <t>סה"כ להארקות והגנות אחרות</t>
  </si>
  <si>
    <t>01.08.056</t>
  </si>
  <si>
    <t>עמודי תאורה, זרועות ומחזיקי דגלים</t>
  </si>
  <si>
    <t>01.08.056.0250</t>
  </si>
  <si>
    <t>עמוד תאורה מפלדה עגול קוני בקוטר 90 מ"מ, מגולוון באבץ חם בגובה 3.8 מ' לרבות פלטת יסוד ושילוט, הכנה לתא אביזרים עם דלת וכל האביזרים הדרושים להצבת העמודולחיבור הזרוע בראשו</t>
  </si>
  <si>
    <t>01.08.056.1365</t>
  </si>
  <si>
    <t>צביעת עמוד בגובה עד 5.8 מ' בצבע לסביבה ימית</t>
  </si>
  <si>
    <t>01.08.056.1450</t>
  </si>
  <si>
    <t>תוספת לעמוד תאורה עבור שרוול זאנד בגובה 30 ס"מ מעל פני המדרכה</t>
  </si>
  <si>
    <t>01.08.056.1860</t>
  </si>
  <si>
    <t>תיבה פלסטית מוגנת מים עם קלפה דגם 24-D לרבות מא'ז בגודל עד 1X20A מותקנת על עמוד תאורה לרבות אמצעי הרמה</t>
  </si>
  <si>
    <t>סה"כ לעמודי תאורה, זרועות ומחזיקי דגלים</t>
  </si>
  <si>
    <t>01.08.061</t>
  </si>
  <si>
    <t>מבנה ללוחות חשמל ותיבות C.I</t>
  </si>
  <si>
    <t>01.08.061.0008</t>
  </si>
  <si>
    <t>הערה: מבנה הלוחות לא כולל הובלה, התקנה וחיבור הלוח.</t>
  </si>
  <si>
    <t>01.08.061.0009</t>
  </si>
  <si>
    <t>מבנה ללוחות חשמל</t>
  </si>
  <si>
    <t>01.08.061.0261</t>
  </si>
  <si>
    <t>מבנה לוח מפוליאסטר במידות 800X600X300 מ"מ IP65 לרבות דלת ופלטת הרכבה (לא כולל פסי צבירה, חווט, מהדקים וחומרי עזר), תוצרת "HAGER" המשווק ע"י חב' "מולכו" או גוויס המשווק ע"י "ארכה" או ש"ע</t>
  </si>
  <si>
    <t>01.08.061.0381</t>
  </si>
  <si>
    <t>מבנה לוח מפוליאסטר במידות 300X1100X1200 מ"מ IP65 לרבות דלת, סוקל מובנה ומסגרת קיבוע</t>
  </si>
  <si>
    <t>01.08.061.0598</t>
  </si>
  <si>
    <t>מבנה ללוחות דירתיים</t>
  </si>
  <si>
    <t>01.08.061.0599</t>
  </si>
  <si>
    <t>הערה: מתוצרת "HAGER" המשווק ע"י חב' "מולכו" או גוויס המשווק ע"י "ארכה" או ש"ע</t>
  </si>
  <si>
    <t>01.08.061.0600</t>
  </si>
  <si>
    <t>מבנה לוח דירתי להתקנה עה"ט, מחומר פלסטי "כבה מאליו", מקום ל-12 מא"זים לרבות חווט, שילוט, פסי אפס, הארקה ודלת שקופה (עבור מא"זים ישולם בנפרד)</t>
  </si>
  <si>
    <t>סה"כ למבנה ללוחות חשמל ותיבות C.I</t>
  </si>
  <si>
    <t>01.08.062</t>
  </si>
  <si>
    <t>מא"זים אופיין C</t>
  </si>
  <si>
    <t>01.08.062.0003</t>
  </si>
  <si>
    <t>מא"זים חד קוטביים</t>
  </si>
  <si>
    <t>01.08.062.0004</t>
  </si>
  <si>
    <t>הערה: לפי תקן 898 IEE, מתוצרת "HAGER" המשווק ע"י חב' "מולכו" או גוויס המשווק ע"י "ארכה" או ש"ע</t>
  </si>
  <si>
    <t>01.08.062.0055</t>
  </si>
  <si>
    <t>מא"ז אופיין C לזרם נומינלי 6 אמפר חד קוטבי, כושר ניתוק 10 קילואמפר</t>
  </si>
  <si>
    <t>01.08.062.0070</t>
  </si>
  <si>
    <t>מא"ז אופיין C לזרם נומינלי 40 אמפר חד קוטבי, כושר ניתוק 10 קילואמפר</t>
  </si>
  <si>
    <t>01.08.062.0110</t>
  </si>
  <si>
    <t>מא"זים חד קוטביים עם ניתוק האפס</t>
  </si>
  <si>
    <t>01.08.062.0111</t>
  </si>
  <si>
    <t>תוצרת "HAGER" המשווק ע"י חב' "מולכו" או גוויס המשווק ע"י "ארכה" או ש"ע</t>
  </si>
  <si>
    <t>01.08.062.0114</t>
  </si>
  <si>
    <t>מא"ז אופיין C לזרם נומינלי 6-32 אמפר חד קוטבי עם ניתוק האפס, כושר ניתוק 6 קילואמפר</t>
  </si>
  <si>
    <t>01.08.062.0119</t>
  </si>
  <si>
    <t>מא"ז אופיין C לזרם נומינלי 10-32 אמפר חד קוטבי עם ניתוק האפס, כושר ניתוק 10 קילואמפר</t>
  </si>
  <si>
    <t>01.08.062.0198</t>
  </si>
  <si>
    <t>מא"זים תלת קוטביים</t>
  </si>
  <si>
    <t>01.08.062.0199</t>
  </si>
  <si>
    <t>01.08.062.0260</t>
  </si>
  <si>
    <t>מא"ז אופיין C לזרם נומינלי עד 40 אמפר תלת קוטבי, כושר ניתוק 10 קילואמפר</t>
  </si>
  <si>
    <t>01.08.062.0600</t>
  </si>
  <si>
    <t>מגעי עזר למא"ז 1NO+1NC6A</t>
  </si>
  <si>
    <t>סה"כ למא"זים אופיין C</t>
  </si>
  <si>
    <t>01.08.063</t>
  </si>
  <si>
    <t>מאמ"תים</t>
  </si>
  <si>
    <t>01.08.063.0010</t>
  </si>
  <si>
    <t>מאמ"תים עד 3X40 אמפר כושר ניתוק 25 קילואמפר בהגנה תרמית ומגנטית ניתנת לכיוון (לרבות ידית רגילה)</t>
  </si>
  <si>
    <t>01.08.063.0233</t>
  </si>
  <si>
    <t>מאמ"תים עד 4X160 אמפר כושר ניתוק 25 קילואמפר בהגנה תרמית ומגנטית ניתנת לכיוון (לרבות ידית רגילה)</t>
  </si>
  <si>
    <t>01.08.063.0243</t>
  </si>
  <si>
    <t>מאמ"תים עד 4X160 אמפר כושר ניתוק 36 קילואמפר בהגנה תרמית ומגנטית ניתנת לכיוון (לרבות ידית רגילה)</t>
  </si>
  <si>
    <t>01.08.063.0245</t>
  </si>
  <si>
    <t>מאמ"תים עד 4X400 אמפר כושר ניתוק 36 קילואמפר עם הגנה אלקטרונית רגילה</t>
  </si>
  <si>
    <t>01.08.063.0600</t>
  </si>
  <si>
    <t>סליל הפסקה TC או סליל סגירה למאמ"ת עד A3X630</t>
  </si>
  <si>
    <t>01.08.063.0700</t>
  </si>
  <si>
    <t>מגעי עזר למאמ"ת עד 630A</t>
  </si>
  <si>
    <t>01.08.063.9030</t>
  </si>
  <si>
    <t>מפסקי גבול לפתיחת דלת</t>
  </si>
  <si>
    <t>סה"כ למאמ"תים</t>
  </si>
  <si>
    <t>01.08.064</t>
  </si>
  <si>
    <t>מפסקי זרם חצי אוטומטיים</t>
  </si>
  <si>
    <t>סה"כ למפסקי זרם חצי אוטומטיים</t>
  </si>
  <si>
    <t>01.08.065</t>
  </si>
  <si>
    <t>מפסקי זרם</t>
  </si>
  <si>
    <t>01.08.065.0399</t>
  </si>
  <si>
    <t>מפסקי זרם מחליפים</t>
  </si>
  <si>
    <t>01.08.065.0630</t>
  </si>
  <si>
    <t>מפסקי זרם מחליפים תלת קוטבי לזרם 3X100 אמפר, עם מצב מופסק</t>
  </si>
  <si>
    <t>סה"כ למפסקי זרם</t>
  </si>
  <si>
    <t>01.08.066</t>
  </si>
  <si>
    <t>ממסרים ומגענים</t>
  </si>
  <si>
    <t>01.08.066.0009</t>
  </si>
  <si>
    <t>ממסרי פיקוד</t>
  </si>
  <si>
    <t>01.08.066.0010</t>
  </si>
  <si>
    <t>ממסר פיקוד נשלף - 8 פינים</t>
  </si>
  <si>
    <t>01.08.066.0020</t>
  </si>
  <si>
    <t>בסיס לממסר פיקוד נשלף - 8 פינים</t>
  </si>
  <si>
    <t>01.08.066.0030</t>
  </si>
  <si>
    <t>ממסר פיקוד נשלף - 11 פינים</t>
  </si>
  <si>
    <t>01.08.066.0040</t>
  </si>
  <si>
    <t>בסיס לממסר פיקוד נשלף - 11 פינים</t>
  </si>
  <si>
    <t>01.08.066.0210</t>
  </si>
  <si>
    <t>ממסר פחת 2X40 אמפר רגישות 30 מיליאמפר דגם A תוצרת "HAGER" המשווק ע"י חב' "מולכו" או גוויס המשווק ע"י "ארכה" או ש"ע</t>
  </si>
  <si>
    <t>01.08.066.0230</t>
  </si>
  <si>
    <t>ממסר פחת 4X40 אמפר רגישות 30 מיליאמפר דגם A תוצרת "HAGER" המשווק ע"י חב' "מולכו" או גוויס המשווק ע"י "ארכה" או ש"ע</t>
  </si>
  <si>
    <t>01.08.066.0382</t>
  </si>
  <si>
    <t>פחת משולב אינטגרלי למאמ"תים לזרם עד 400 אמפר</t>
  </si>
  <si>
    <t>01.08.066.0398</t>
  </si>
  <si>
    <t>ממסרי השהייה</t>
  </si>
  <si>
    <t>01.08.066.0399</t>
  </si>
  <si>
    <t>01.08.066.0410</t>
  </si>
  <si>
    <t>ממסרי השהיה אלקטרוניים עם ויסות זמן עם מגע מתחלף</t>
  </si>
  <si>
    <t>01.08.066.0499</t>
  </si>
  <si>
    <t>ממסר חוסר פזה ושעוני פיקוד</t>
  </si>
  <si>
    <t>01.08.066.0500</t>
  </si>
  <si>
    <t>ממסרים לחוסר פזה למתח תלת פזי 3X400 וולט</t>
  </si>
  <si>
    <t>01.08.066.0526</t>
  </si>
  <si>
    <t>מפסק שעון אסטרונומי שני ערוצים</t>
  </si>
  <si>
    <t>01.08.066.0599</t>
  </si>
  <si>
    <t>מגענים</t>
  </si>
  <si>
    <t>01.08.066.0620</t>
  </si>
  <si>
    <t>מגענים תלת קוטביים לזרם עד 80 אמפר AC3</t>
  </si>
  <si>
    <t>01.08.066.0900</t>
  </si>
  <si>
    <t>מגע עזר עליון למגען עד 45KW</t>
  </si>
  <si>
    <t>01.08.066.9010</t>
  </si>
  <si>
    <t>בקר עלית וירידת מתח ניתן לכיול VCT- PSK</t>
  </si>
  <si>
    <t>סה"כ לממסרים ומגענים</t>
  </si>
  <si>
    <t>01.08.068</t>
  </si>
  <si>
    <t>נתיכים ומנתקי מבטיחים</t>
  </si>
  <si>
    <t>01.08.068.0020</t>
  </si>
  <si>
    <t>מנתק מבטיחים בעומס 3X160 אמפר (גודל 00)</t>
  </si>
  <si>
    <t>01.08.068.0050</t>
  </si>
  <si>
    <t>מבטיחי סכין כושר ניתוק גבוה עד 100 אמפר (גודל 00)</t>
  </si>
  <si>
    <t>סה"כ לנתיכים ומנתקי מבטיחים</t>
  </si>
  <si>
    <t>01.08.069</t>
  </si>
  <si>
    <t>שנאים, קבלים, אביזרי פיקוד ובקרה ומכשירי מדידה</t>
  </si>
  <si>
    <t>01.08.069.0400</t>
  </si>
  <si>
    <t>מפסקי פיקוד מטיפוס "פקט" או "טוגל" חד קוטביים 10 אמפר</t>
  </si>
  <si>
    <t>01.08.069.0545</t>
  </si>
  <si>
    <t>תא פוטו אלקטרי (פוטוצל) ללוח חשמל עם עינית שקועה IP55 דוגמת תוצרת HAGER המשווק ע'י חב' "מולכו" או ש"ע</t>
  </si>
  <si>
    <t>01.08.069.0550</t>
  </si>
  <si>
    <t>מאוורר ללוח חשמל עד 70 מ"ק/ש' לרבות תריסי אוורור ומסנן</t>
  </si>
  <si>
    <t>01.08.069.0560</t>
  </si>
  <si>
    <t>גוף חימום ללוח W90</t>
  </si>
  <si>
    <t>01.08.069.0597</t>
  </si>
  <si>
    <t>בית תקע תלת פזי 16 אמפר דגם ישראלי להתקנה על פס דין</t>
  </si>
  <si>
    <t>01.08.069.0599</t>
  </si>
  <si>
    <t>מכשירי מדידה, מנורות סימון ומגיני ברק</t>
  </si>
  <si>
    <t>01.08.069.0640</t>
  </si>
  <si>
    <t>משנה זרם עד 600/5 אמפר</t>
  </si>
  <si>
    <t>01.08.069.0670</t>
  </si>
  <si>
    <t>רב מודד דיגיטלי ללוח חשמל למדידת: מתחים, זרמים, תדר, הספק, מקדם הספק, שיא ביקוש ואנרגיה דוגמת "סטק" דגם PLUS- PM130EH (לא כולל משני זרם)</t>
  </si>
  <si>
    <t>01.08.069.0680</t>
  </si>
  <si>
    <t>תוספת עבור מתאם לתקשורת מחשבים וכבלי תקשורת</t>
  </si>
  <si>
    <t>01.08.069.0715</t>
  </si>
  <si>
    <t>3 מנורות סימון עם מכסה צבעוני ונורת לד</t>
  </si>
  <si>
    <t>01.08.069.0730</t>
  </si>
  <si>
    <t>רביעית מגיני ברק ארבעה קטבים (3PH+O) 100 קילואמפר C+B</t>
  </si>
  <si>
    <t>01.08.069.0750</t>
  </si>
  <si>
    <t>רביעית מגיני ברק ארבעה קטבים (3PH+O) 20 קילואמפר</t>
  </si>
  <si>
    <t>01.08.069.0810</t>
  </si>
  <si>
    <t>מונה אנרגיה ישיר 63A דיגיטלי תלת פזי עם פולסים</t>
  </si>
  <si>
    <t>01.08.069.9010</t>
  </si>
  <si>
    <t>מפסקי פיקוד מטיפוס "פקט" או "טוגל" 10 אמפר שני קומות 4 מצבים.</t>
  </si>
  <si>
    <t>סה"כ לשנאים, קבלים, אביזרי פיקוד ובקרה ומכשירי מדידה</t>
  </si>
  <si>
    <t>01.08.071</t>
  </si>
  <si>
    <t>מפסקי זרם למאור</t>
  </si>
  <si>
    <t>01.08.071.0010</t>
  </si>
  <si>
    <t>מ"ז למאור תה"ט, יחיד 10A דגם מיראז' המשווק ע"י "ארכה" או ש"ע</t>
  </si>
  <si>
    <t>01.08.071.0020</t>
  </si>
  <si>
    <t>מ"ז כפול למאור תה"ט, יחיד 10A דגם מיראז' המשווק ע"י "ארכה" או ש"ע</t>
  </si>
  <si>
    <t>01.08.071.0200</t>
  </si>
  <si>
    <t>מפסק יחיד למאור 16A דגם "SYSTEM" תוצרת "גוויס" או ש"ע תה"ט לרבות מכסה ומתאם</t>
  </si>
  <si>
    <t>סה"כ למפסקי זרם למאור</t>
  </si>
  <si>
    <t>01.08.072</t>
  </si>
  <si>
    <t>בתי תקע</t>
  </si>
  <si>
    <t>01.08.072.0300</t>
  </si>
  <si>
    <t>רב בתי תקע ללא אביזרים, עבור 2 אביזרים, לרבות בסיס, דוגמת "ע.ד.א. פלסט" דגם D11 או ש"ע</t>
  </si>
  <si>
    <t>01.08.072.0310</t>
  </si>
  <si>
    <t>רב בתי תקע ללא אביזרים, עבור 4 אביזרים, לרבות בסיס, דוגמת "ע.ד.א. פלסט" דגם D14 או ש"ע</t>
  </si>
  <si>
    <t>01.08.072.9010</t>
  </si>
  <si>
    <t>שוחת שקעים דגם SEK60-32A מספר M5046000033, תוצרת MOSER SYSTEMELEKTIRK שיווק קשטן או ש"ע בגודל 680x480x650 מ"מ. עם מכסה הדראולי ניתן לריצוף 1.5 טון ,כולל: קופסה פולאסטר IP67 אנטיגרונים M16 + M32 ,חיווט ,מהדקים. הגנה ראשית משולבת פחת 40 A/4/0.03 .4*40 A. שלוש שקעים חד פאזים 16 A 250V IP54 * 1 . שני שקעים תלת פאזים 3 x 16 A 55P 400V3 CEE. 3 מאזים 16 A+N, 2 מאזים 16 A+N*3, 1 מא"ז 6 A+N*1,כבל 6 H07RN-F*5 באורך 2 מטר קופסת חיבורים IP67 ,אנטיגרוני 32M ומהדקים לכבל הזנה. קומפלט.</t>
  </si>
  <si>
    <t>סה"כ לבתי תקע</t>
  </si>
  <si>
    <t>01.08.073</t>
  </si>
  <si>
    <t>אביזרים</t>
  </si>
  <si>
    <t>01.08.073.0520</t>
  </si>
  <si>
    <t>לחצן חרום פלסטי עם זכוכית לשבירה עה"ט</t>
  </si>
  <si>
    <t>סה"כ לאביזרים</t>
  </si>
  <si>
    <t>01.08.083</t>
  </si>
  <si>
    <t>גופי תאורת חרום</t>
  </si>
  <si>
    <t>01.08.083.0009</t>
  </si>
  <si>
    <t>הערה: כל גופי התאורה כוללים התקנה מושלמת.</t>
  </si>
  <si>
    <t>01.08.083.0310</t>
  </si>
  <si>
    <t>שלט הכוונה חרום דו תכליתי, תאורת לד W 0.15X8 בעל קיבולת 3 שעות עם כיתוב "יציאה" דוגמת "געש" "חץ לד שקוע" או ש"ע, חד צדדי או דו צדדי, מותקן מושלם</t>
  </si>
  <si>
    <t>01.08.083.0430</t>
  </si>
  <si>
    <t>גוף תאורת מילוט חיצוני, עם נורת לד אלומה צרה להתקנה חיצונית לזמן פעולה של 180 דקות, דוגמת "געש לד מילוט 1838" דגם 5877263 או ש"ע, מותקן מושלם</t>
  </si>
  <si>
    <t>סה"כ לגופי תאורת חרום</t>
  </si>
  <si>
    <t>01.08.084</t>
  </si>
  <si>
    <t>נקודות מאור</t>
  </si>
  <si>
    <t>01.08.084.0009</t>
  </si>
  <si>
    <t>הערות: 1. נקודת מאור היא יציאה לגוף תאורה או למאוורר המחובר למעגל מאור. לדוגמה: אם 5 גופי תאורה מופעלים ע"י מפסק אחד - התשלום יחושב לפי 5 נק' מאור.2.מדידת נקודות מאור ונקודות בתי תקע דירתיות - לפי שינוי במפרט הכללי פרק 08 מהדורה שביעית שנת 2015, בוטל באופני המדידה חלקן של הנקודות הנ"ל בלוח הדירתי,בהארקת הדירה ובהזנת הדירה.</t>
  </si>
  <si>
    <t>01.08.084.0010</t>
  </si>
  <si>
    <t>נקודת מאור מושלמת במעגל חד פזי לרבות צינורות בהתקנה גלויה או חשיפה, כבלי נחושת N2XY/FR ו/או מוליכי נחושת עם בידוד P.V.C בחתך 1.5 ממ"ר מהלוח עד היציאהמהתקרה או הקיר ועד המפסקים, מפסק/י זרם יחיד או כפול או דו קוטבי או חילוף או צלב או לחצנים או מוגן מים או משוריין, דוגמת מיראז' המשווק ע"י "ארכה" או ש"ע ומוליך נוסף עבור נקודה לתאורת חרום, אם נדרש, לרבות וו תליה</t>
  </si>
  <si>
    <t>01.08.084.0020</t>
  </si>
  <si>
    <t>תוספת לנקודת מאור עבור כבלי נחושת N2XY/FR ו/או מוליכים בחתך 2.5 ממ"ר</t>
  </si>
  <si>
    <t>01.08.084.0030</t>
  </si>
  <si>
    <t>תוספת לנקודת מאור עבור נקודה במעגל עם צינורות פלסטיים קשיחים בהתקנה גלויה או תעלה פלסטית 15 X 15 מ"מ</t>
  </si>
  <si>
    <t>01.08.084.0120</t>
  </si>
  <si>
    <t>תוספת לנקודת מאור עבור אביזר מ"ז "גוויס" דגם "SYSTEM" או ש"ע</t>
  </si>
  <si>
    <t>01.08.084.0130</t>
  </si>
  <si>
    <t>תוספת לנקודת מאור עבור אביזר מ"ז כפול "גוויס" דגם "SYSTEM" או ש"ע</t>
  </si>
  <si>
    <t>01.08.084.0200</t>
  </si>
  <si>
    <t>שקע ותקע חד פאזי 16A לחיבור מהיר של גוף תאורה לרבות קטע הכבל מגוף התאורה עד התקע</t>
  </si>
  <si>
    <t>סה"כ לנקודות מאור</t>
  </si>
  <si>
    <t>01.08.085</t>
  </si>
  <si>
    <t>נקודות בתי תקע</t>
  </si>
  <si>
    <t>01.08.085.0010</t>
  </si>
  <si>
    <t>נקודת בית תקע מושלמת עשויה כבלי נחושת N2XY/FR ו/או מוליכי נחושת עם בידוד P.V.C בחתך 3X1.5 ממ"ר, מושחלים בצנרת בהתקנה סמויה או חשיפה, מהלוח עד בית התקע וכן בית תקע 16 אמפר, דוגמת מיראז' המשווק ע"י "ארכה" או ש"ע, מותקן תה"ט, הכל מושלם לרבות מתאמים</t>
  </si>
  <si>
    <t>01.08.085.0020</t>
  </si>
  <si>
    <t>תוספת לנקודת בית תקע עבור נקודה במעגל עם צינורות פלסטיים קשיחים בהתקנה גלויה או תעלה פלסטית 15X15 מ"מ</t>
  </si>
  <si>
    <t>01.08.085.0070</t>
  </si>
  <si>
    <t>תוספת לנקודת בית תקע עבור כבלים ו/או מוליכים 2.5 ממ"ר</t>
  </si>
  <si>
    <t>01.08.085.0080</t>
  </si>
  <si>
    <t>תוספת לנקודת בית תקע עבור ב"ת מוגן מים</t>
  </si>
  <si>
    <t>01.08.085.0090</t>
  </si>
  <si>
    <t>תוספת לנקודת בית תקע עבור ב"ת משוריין</t>
  </si>
  <si>
    <t>01.08.085.0110</t>
  </si>
  <si>
    <t>נקודת בית תקע תלת-פזית מושלמת עשויה כבלי נחושת N2XY/FR ו/או מוליכי נחושת עם בידוד P.V.C בחתך 5X1.5 ממ"ר, מושחלים בצנרת בהתקנה סמויה או חשיפה, מהלוח עדבית התקע וכן בית תקע 16 אמפר, מותקן תה"ט, הכל מושלם</t>
  </si>
  <si>
    <t>01.08.085.0120</t>
  </si>
  <si>
    <t>תוספת לנקודת בית תקע תלת פזית עבור כבלים ו/או מוליכים 2.5 ממ"ר</t>
  </si>
  <si>
    <t>01.08.085.0150</t>
  </si>
  <si>
    <t>תוספת לנקודת בית תקע עבור אביזר "גוויס" דגם "SYSTEM" או ש"ע</t>
  </si>
  <si>
    <t>סה"כ לנקודות בתי תקע</t>
  </si>
  <si>
    <t>01.08.086</t>
  </si>
  <si>
    <t>נקודות שונות</t>
  </si>
  <si>
    <t>01.08.086.0120</t>
  </si>
  <si>
    <t>נקודה למזגן עם מגען, עם השהייה בהפעלה, לרבות לחצני הפעלה/הפסקה עם השהיה בהפעלה, כבלי נחושת N2XY/FR ו/או במוליכים 3X2.5 ממ"ר בצנרת 20 מ"מ קוטר תה"ט מלוח החשמל עד הנקודה וכן בית תקע למזגן, דוגמת מיראז' המשווק ע"י "ארכה" או ש"ע</t>
  </si>
  <si>
    <t>01.08.086.0495</t>
  </si>
  <si>
    <t>נקודה ללחצן הפסקת חרום פלסטי לרבות צנרת ומוליכים או כבלים 1.5X3 ממ"ר ואביזר עם זכוכית לשבירה</t>
  </si>
  <si>
    <t>01.08.086.0500</t>
  </si>
  <si>
    <t>נקודת טלפון מושלמת עשויה צינור בקוטר כנדרש בהתקנה סמויה או חשיפה, לרבות כבל טלפון 3 זוגות לפחות מושחל ומחובר קומפלט, הקו מהתה"ר ו/או התה"מ עד הנקודהוכן אביזר סיום לפי דרישות "בזק", דוגמת מיראז' המשווק ע"י "ארכה" או ש"ע, הכל מושלם לרבות מחברי קורונה ומגשרים</t>
  </si>
  <si>
    <t>01.08.086.0510</t>
  </si>
  <si>
    <t>תוספת לנקודת טלפון עבור אביזר "גוויס" דגם "SYSTEM" או ש"ע</t>
  </si>
  <si>
    <t>סה"כ לנקודות שונות</t>
  </si>
  <si>
    <t>01.08.087</t>
  </si>
  <si>
    <t>תיבות הסתעפות לטלפונים</t>
  </si>
  <si>
    <t>01.08.087.0009</t>
  </si>
  <si>
    <t>הערה: פסיסי חיבור (CRONE) - ראה בתת פרק 18.040.</t>
  </si>
  <si>
    <t>01.08.087.0010</t>
  </si>
  <si>
    <t>תיבות הסתעפות לטלפונים, לרבות גב מעץ לבן מהוקצע בעובי של 20 מ"מ עם דלת במידות פנים 60/40/20 ס"מ ומנעול לפי דרישות חב' "בזק"</t>
  </si>
  <si>
    <t>01.08.087.0100</t>
  </si>
  <si>
    <t>מנעול רב בריח לתיבת הסתעפות לטלפונים</t>
  </si>
  <si>
    <t>סה"כ לתיבות הסתעפות לטלפונים</t>
  </si>
  <si>
    <t>01.08.088</t>
  </si>
  <si>
    <t>בדיקות בודק מוסמך וסריקות תרמוגרפיות</t>
  </si>
  <si>
    <t>01.08.088.0004</t>
  </si>
  <si>
    <t>הערה: בדיקות מתקני חשמל וסריקות תרמוגרפיות במערכות חשמל חדשות, כלולות במחירי פרק 08, ראה ב"ספר הכחול" סעיף 08.00.02 תכולת מחירים סעיף קטן (ח). בסעיפיםשלהלן ניתן להשתמש עבור בדיקות או סריקות למתקני חשמל קיימים במבנה קיים, ואם סוכם מראש ואושר ע"י המזמין.</t>
  </si>
  <si>
    <t>01.08.088.0010</t>
  </si>
  <si>
    <t>בדיקת מתקן חשמל דירתי במתח נמוך ע"י בודק מוסמך לרבות תשלום עבור הבדיקה, הגשת תוכניות וסיוע לבודק בעריכת המדידות</t>
  </si>
  <si>
    <t>01.08.088.0040</t>
  </si>
  <si>
    <t>בדיקת מתקן חשמל מסחרי בגודל מעל 910X3 אמפר ע"י בודק מוסמך לרבות תשלום עבור הבדיקה, הגשת תוכניות וסיוע לבודק בעריכת המדידות</t>
  </si>
  <si>
    <t>סה"כ לבדיקות בודק מוסמך וסריקות תרמוגרפיות</t>
  </si>
  <si>
    <t>01.08.089</t>
  </si>
  <si>
    <t>מגשי ציוד ואביזרים</t>
  </si>
  <si>
    <t>01.08.089.0010</t>
  </si>
  <si>
    <t>מגש אביזרים לעמוד תאורה עבור גוף תאורה עם נורה עד 400 ווט, לרבות מא"ז עם ניתוק האפס, מהדקי הספק, בורג הארקה וחיבור הארקה, כבלי חיבור בין המגש לגוף התאורה כמפורט קומפלט (ללא ציוד הפעלה) וחומרי העזר</t>
  </si>
  <si>
    <t>01.08.089.0100</t>
  </si>
  <si>
    <t>בית תקע מוגן מים חד פזי A16 לתאורת חג להתקנה בעמוד תאורה לרבות הוספת מא"ז A16 על מגש האביזרים וכבל N2XY 3X2.5 ממ"ר ממגש האביזרים לבית התקע</t>
  </si>
  <si>
    <t>01.08.089.9010</t>
  </si>
  <si>
    <t>יחידת הגנה למתחי יתר וזרמי התנעה מותקן במגש הציוד של עמוד התאורה לתפעול פנס LED, כדוגמת, דגם: EN-MES-440 המשווק ע"י אנלטק בע"מ או שווה איכות וערך העונה לכל דרישות המפרט הטכני המצ"ב, מותקן במגש.</t>
  </si>
  <si>
    <t>סה"כ למגשי ציוד ואביזרים</t>
  </si>
  <si>
    <t>01.08.090</t>
  </si>
  <si>
    <t>סעיפים שלא לפי מחירון דקל</t>
  </si>
  <si>
    <t>01.08.090.0001</t>
  </si>
  <si>
    <t>הקבלן יגיש רישום של גופי התאורה הכולל: מספרי העמודים, כמות פנסים המותקנים בכל עמוד, דגם של כל פנס, הספק, שיוך מספרי עמודים לכתובת ID וכו', בהתאם להנחיות ספק מערכת גופי התאורה.</t>
  </si>
  <si>
    <t>01.08.090.0011</t>
  </si>
  <si>
    <t>בקר תאורה הנשלט ממרכז בקרה בתקשורת סלולארית המיועד להתקנה במרכזיית התאורה, דגם: EN-Lumimaster SLC המשווק ע"י אנלטק בע"מ העונה לדרישות המפרט הטכני המצ"ב.</t>
  </si>
  <si>
    <t>01.08.090.0020</t>
  </si>
  <si>
    <t>מתאם תקשורת DALI הכולל: 4 ערוצי תקשורת DALI לתפעול על עד 255 כתובות דיגיטליות, 8 כניסות דיגיטליות לחיווי תקלות ואירועים, המותקן במרכזיית התאורה, דגם:EN-CDC-Street המשווק ע"י אנלטק בע"מ העונה לדרישות המפרט הטכני המצ"ב.</t>
  </si>
  <si>
    <t>01.08.090.0031</t>
  </si>
  <si>
    <t>מתאם תקשורת ייעודי 232/485 כולל תוכנה לבקר לתאורת רחובות, המותקן במרכזיית התאורה, דגם: EN-INCOM-Street המשווק ע"י אנלטק בע"מ .</t>
  </si>
  <si>
    <t>01.08.090.0061</t>
  </si>
  <si>
    <t>יחידת ספק כוח DALI המותקנת במרכזיית התאורה או בעמוד התאורה לתפעול עד 64 יחידות קצה DALI, דגם: EN-PS-DALI המשווק ע"י אנלטק בע"מ העונה לדרישות המפרטהטכני המצ"ב.</t>
  </si>
  <si>
    <t>01.08.090.0070</t>
  </si>
  <si>
    <t>יחידת EN-REPEATER DALI + EN-PS-DALI המותקנת במרכזיית התאורה או בעמוד התאורה לתפעול עד 64 יחידות קצה DALI ובאורך קו של עד 300 מטר, המשווק ע"י אנלטק בע"מ העונה לדרישות המפרט הטכני המצ"ב.</t>
  </si>
  <si>
    <t>01.08.090.0090</t>
  </si>
  <si>
    <t>יחידה משולבת להגנה ממתח יתר והגבלת זרם ההנעה לפנסי לד עד 1,000 ואט - להתקנה במגש הציוד בעמוד התאורה.דגם: EN-MES-440 המשווק ע"י אנלטק בע"מ העונה לדרישות המפרט הטכני המצ"ב.</t>
  </si>
  <si>
    <t>01.08.090.0110</t>
  </si>
  <si>
    <t>תשלום חד פעמי בעת ההקמה עבור ריכוז ורישום נתוני המרכזייה וגופי התאורה, לרבות כתיבת בסיס הנתונים בתוכנת הבקרה, הצבת גופי התאורה והמרכזיות על גבי המפה האינטראקטיבית של תוכנת הבקרה, תכנות מערכת הבקרה כולל בניית לו"ז לתוכניות תאורה (זמני הדלקה, כיבוי ועמעום), הגדרת מערכת ההתראות, הרשאות וכו', עד להפעלהמלאה של תוכנת ניהול מערכת הבקרה.</t>
  </si>
  <si>
    <t>01.08.090.0120</t>
  </si>
  <si>
    <t>תשלום עבור אספקת תוכנת ניהול אינטרנטית בשרות ענן לתפעול מדפדפן סטנדרטי ע"י עד 5 משתמשים, לתקופה של עד 4 שנים , המאפשרת שליטה וניהול מערכת התאורה, ברמת הפנס הבודד, לרבות הצגת תקלות, שליחת הודעות, הפקת דוחות, קביעת משטרי הדלקה, כיבוי ועמעום וכו', התשלום הינו עבור כל פנס המחובר למערכת הבקרה.</t>
  </si>
  <si>
    <t>01.08.090.1010</t>
  </si>
  <si>
    <t>הערה: כל גופי התאורה כוללים התקנה מושלמת. תאורת לדים חוץ - ראה תת פרק 08.086.</t>
  </si>
  <si>
    <t>01.08.090.1020</t>
  </si>
  <si>
    <t>גוף תאורת לד מוגן מים 1480 מ"מ 48w IP65 דוגמת " געש נועם לד אטום" מקיט 5Z00570, וכול הציוד והאביזרים להתקנה והתקנה לרבות חיזוקים לתקרה, מותקן מושלם</t>
  </si>
  <si>
    <t>01.08.090.1030</t>
  </si>
  <si>
    <t>גוף תאורת לד שקוע דוגמת "איירולד 2000 מק"ט: IP65, 5G43204, הספק גוף: 21W שטף אור: 1,700Lm גוון אור: המק"ט מתייחס לגוון אור 4,000°K. מבנה: יציקת אלומיניום בציפוי אבקת פוליאסטר.כיסוי / עדשה: זכוכית מחוסמת. מערכת אופטית: רפלקטור אלומיניום טהור בציפוי אנודיז. מקור אור: מודול לד בעל נצילות גבוהה ומסירותצבע גבוהה - CRI 80 בגוון 3,000°K ו- 4,000°K. דריבר וכול הציוד והאביזרים להפעלה והתקנה או ש"ע לרבות חיזוקים לתקרה, מותקן מושלם (צבע לאוירה ימית גוון לפי דרישה)</t>
  </si>
  <si>
    <t>01.08.090.1050</t>
  </si>
  <si>
    <t>גוף תאורת לד שקוע דוגמת "אופל לד חיצוני IP65, 7000, הספק גוף: 48W שטף אור: 4200Lm גוון אור: מתייחס לגוון אור 3,000°K. מבנה: אלומיניום בציפוי אבקת פוליאסטר.כיסוי / עדשה:מח אקרילי אופל . מערכת אופטית: רפלקטור אלומיניום טהור בציפוי אנודיז. מקור אור: מודול לד בעל נצילות גבוהה ומסירות צבע גבוהה - CRI80בגוון 3,000°K ו- 4,000°K. דריבר וכול הציוד והאביזרים להפעלה והתקנה או ש"ע לרבות חיזוקים לתקרה, מותקן מושלם (צבע לאוירה ימית גוון לפי דרישה)</t>
  </si>
  <si>
    <t>01.08.090.1060</t>
  </si>
  <si>
    <t>גוף תאורת לד שקוע דוגמת "ספין 25 קוטר 270 ס"מ , דגם 91703 תוצרת טכנולייט או ש"ע, הספק גוף: 25W שטף אור: 1,930 Lm גוון אור: המק"ט מתייחס לגוון אור K°3,000. דריבר וכול הציוד והאביזרים להפעלה והתקנה או ש"ע לרבות חיזוקים לתקרה, מותקן מושלם</t>
  </si>
  <si>
    <t>01.08.090.1110</t>
  </si>
  <si>
    <t>הערה: כל גופי התאורה כוללים התקנה מושלמת. תאורת לדים חוץ - ראה תת פרק 08.085.</t>
  </si>
  <si>
    <t>01.08.090.1120</t>
  </si>
  <si>
    <t>גוף תאורה LED טבעתי מותקן ע"ג עמוד פרגולה בקוטר עד 20 ס"מ מורכב משני חצאים המתחברים ביניהם 20W 3000K 1800 LUM IP 66 זווית פיזור של 140 מעלות, יצרן רשתות תאורה או שווה ערך. כולל דריבר עם תקשורת 230 DALI וולט ,מוגן מים IP65 מותקן במגש ,כבל חיבור מגוף הץתאורה עד למגש 1.5 N2XY*5 מותקן וממ"ר ,מחובר מושלם.</t>
  </si>
  <si>
    <t>01.08.090.1130</t>
  </si>
  <si>
    <t>גוף תאורה דקורטיבי מדגם PARIS 45W 3000K גוון אור ip 66 LUM TWILIGHT 4,000 ,דריבר עם תקשורת DALI לרבות צביעה נוספת בצבע RAL מותאם לסביבה ימית יצרן INIIGUZZ שיווק רשתות תאורה או שווה ערך. כולל כבל חיבור עד למגש. מותקן ומחובר מושלם.</t>
  </si>
  <si>
    <t>01.08.090.1140</t>
  </si>
  <si>
    <t>ג"ת "עיני חתול" LED 3W כולל קופסת ביטון גוון צבע ע"פ הנחיית אדריכל גוון אור 3000K מותקן בקרקע/דק/ביציקה. ip 66 ,יצרן IGUZZINI שיווק רשתות תאורה אושווה ערך. זווית פיזור של 140 מעלות, לרבות צביעה נוספת בצבע RAL מותאם לסביבה ימית כולל דרייבר,מחבר חשמלי IP66 ,כבל חיבור עד למחבר, מותקן ומחובר מושלם.</t>
  </si>
  <si>
    <t>01.08.090.1160</t>
  </si>
  <si>
    <t>גוף תאורה בולארד בגובה 61 ס"מ בהספק 7.9 ווט במתח 24 וולט DC, קוטר של 17 ס"מ (חתך עגול אחיד), להארה חד כיוונית בזווית של 180 מעלות (כולל פלטת כיסוי), תפוקת אור של 400 lum output בגוון 3000 קלווין, ברמת קשיחות IK10 ברמת אטימה IP66 כולל. דריבר אינטגראלי, ברגי יסוד ופלטת יסוד. לרבות צביעה נוספת בצבע RALמותאם לסביבה ימית ,מחבר חשמלי IP66, מדגם FLARE MID יצרן : רשתות תאורה או ש"ע מאושר.</t>
  </si>
  <si>
    <t>01.08.090.1170</t>
  </si>
  <si>
    <t>גוף תאורה בולארד בגובה 35 ס"מ בהספק 7.9 ווט במתח 24 וולט DC, כדוגמת שולחנון בזוית הארה סימטרית של 360 מעלות כלפי מטה בלבד. תפוקת אור של 400 lum Outputבגוון 3000 קלווין, ברמת אטימה IP66 כולל דריוור אינטגראלי, ברגי יסוד ופלטת יסוד. לרבות צביעה נוספת בצבע RAL מותאם לסביבה ימית ,מחבר חשמלי IP66 ,מדגם :FLARE MID יבואן רשתות תאורה או ש"ע מאושר</t>
  </si>
  <si>
    <t>01.08.090.1180</t>
  </si>
  <si>
    <t>יסוד בטון מזויין ב-40 בקוטר עד 160 מ"מ בעומק 600 ס"מ לגופי תאורה בגובה עד 1 מטר מהקרקע מידות בהתאם להגדרות מהנדס החשמל כולל כולל שרוולים חפירה, חציבה,פריצה או קידוח בכל סוגי הקרקע של בור, הכנת תבנית חלקות, התקנת בירגי יסוד, יציקת בטון, מילוי, הידוק וסילוק עודפי אדמה.</t>
  </si>
  <si>
    <t>01.08.090.1190</t>
  </si>
  <si>
    <t>קופסאת חיבורים מתכתית 511921EX תוצרת פרזולי הספקה קשטן או שווה ערך הכוללת 12 אנטיגרונים ובדירוג IK10 IP67 לפחות, במימדים 250x250x100 מ"מ לכל הפחות, כולל "טרמינל בלוק" עם 5 כניסות/יציאות לפחות וכל הדרוש להתקנת הקופסא בצורה מיטבית לראות עיניו של המזמין.</t>
  </si>
  <si>
    <t>01.08.090.1200</t>
  </si>
  <si>
    <t>ספק ממותג 230VAC/24VDC 150W עם תקשורת DALI בהתאם לתקן IEC 62386 לעמעום תאורת לד בשיטת PWM או זרם קבוע מווסת בהתאם להנחיות יצרן גופי התאורה, העומד בדרישות תקן ישראלי 62368 (להציג תעודת בדיקה). מותקן בקופסה מתכת IP 67 עם אנטיגרונים מפלבמ, או שווה תכונות וערך מאושר ע"י המתכנן</t>
  </si>
  <si>
    <t>01.08.090.1210</t>
  </si>
  <si>
    <t>גוף תאורה זרקור באורך 116 מ"מ בקוטר 38 מ"מ, בהספק 8.4 ווט במתח 24 וולט בזוית פיזור לפי דרישה 63 / 29 / 21 מעלות, כדוגמת מדגם LUKA-AS . תפוקת אור של t900 lum Outpu בגוון 3000 קלווין, ברמת אטימה IK09 IP67 כולל רגליות התקנה וכיון ספק מתח אינטגראלי, ברגי יסוד ופלטת יסוד. לרבות צביעה נוספת בצבע RAL מותאם לסביבה ימית מדגם : FLARE MID יבואן רשתות תאורה או ש"ע מאושר</t>
  </si>
  <si>
    <t>01.08.090.1220</t>
  </si>
  <si>
    <t>גוף תאורה זרקור ליניארי באורך 1050 מ"מ ברוחב 81 מ"מ, בהספק עד 96 ווט במתח 24 וולט בזוית פיזור לפי דרישה כדוגמת מדגם LUKA-AS . תפוקת אור של um Output900 l בגוון 3000 קלווין, ברמת אטימה IK06 IP67 כולל רגליות התקנה וכיון , דפלקטורין לכיון פיזור האור , ספק מתח אינטגראלי, ברגי יסוד ופלטת יסוד. לרבות צביעה נוספת בצבע RAL מותאם לסביבה ימית מדגם : FLARE MID יבואן רשתות תאורה או ש"ע מאושר</t>
  </si>
  <si>
    <t>01.08.090.1230</t>
  </si>
  <si>
    <t>גוף תאורה שקוע בקרקע להארת חומות, עמודי אבן, צמחייה ועוד. בתוך קופסת שיקוע PVC- טכנופולימר עמיד בקורוזיה וחום. כולל ציוד הפעלה, עדשה: זכוכית בטיחות מחוסמת שקופה עמידה למשקל סטטי של 2 טון ומשקל נסיעה של 12 טון. ציוד הפעלה: לד 6X1.1W גוון לבחירה 45/10/8.5 מעלות, לד 17/31/40 3X3.3W RGB מעלות גימור סטנדרטי: טבעת יצוקה אפורה או נירוסטה. דרגת אטימות IP67 דגם CRICKET 168 LED דגם של חברת ארכה או ש"ע</t>
  </si>
  <si>
    <t>01.08.090.2210</t>
  </si>
  <si>
    <t>חיבור או ניתוק הזנת חשמל לתאורת רחוב בעמוד חברת חשמל או עמוד תאורה עירוני לרבות אמצעי הרמה (אם נדרש)</t>
  </si>
  <si>
    <t>01.08.090.9010</t>
  </si>
  <si>
    <t>תוספת יסוד בטוןן עבור הגבהת בטון עגולה או ריבועית עד 25 ס"מ וקוטר עד 40 ס"מ או 40*40 ס"מ כולל שימוש בתבניות מתכת ופילוס</t>
  </si>
  <si>
    <t>01.08.090.9020</t>
  </si>
  <si>
    <t>הכנות ביסודות עמודי הפרגולה כולל ביצוע הארקת יסוד ויציאת פס מגולון 40*4 מ"מ המרותך לברזלי הזיון וחודר לחלל העמוד עד למפלס פתח השרות ,שני צינורות בקוטר75 מ"מ ובקוטר 50 מ"מ ביציקת היסוד מעומד -1 מטר ועד לחלל העמוד לכניסת כבלים. המחיר כולל תכנון ביצוע כל הנדרש במפרט הטכני ובתכנית .</t>
  </si>
  <si>
    <t>01.08.090.9030</t>
  </si>
  <si>
    <t>כיסוי דקורטיבי לכיסוי ברגי היסוד, עשוי בלחצנות/ יציקה - לפי מידות בורגי היסוד. לעמוד בגובה עד 15.00 מ'.</t>
  </si>
  <si>
    <t>01.08.090.9040</t>
  </si>
  <si>
    <t>בית תקע מוגן CEE, חד-פאזי, 16 אמפר, שקוע בעמוד, כולל הגנה.</t>
  </si>
  <si>
    <t>01.08.090.9050</t>
  </si>
  <si>
    <t>אספקה והתקנת גומחה בעמוד תאורה לבית תקע.</t>
  </si>
  <si>
    <t>01.08.090.9060</t>
  </si>
  <si>
    <t>תוספת מחיר לעמוד תאורה או עמוד פרגולה עבור פתח נוסף והפרדה מכנית בין הזנות חשמל שונות לתאורה ולרמזורים/מנ"מ, גודל הפתח 110 * 500 מ"מ עם חיזוקים, לרבותכל ההנדרש לחיבור החשמלי הכפול. העמוד בעל חתך ובגובה כל שהוא..</t>
  </si>
  <si>
    <t>סה"כ לסעיפים שלא לפי מחירון דקל</t>
  </si>
  <si>
    <t>סה"כ למתקני חשמל</t>
  </si>
  <si>
    <t>01.09</t>
  </si>
  <si>
    <t>עבודות טיח</t>
  </si>
  <si>
    <t>01.09.011</t>
  </si>
  <si>
    <t>טיח פנים</t>
  </si>
  <si>
    <t>01.09.011.0022</t>
  </si>
  <si>
    <t>חיפוי בטיח פנים לפי חפ 03</t>
  </si>
  <si>
    <t>סה"כ לטיח פנים</t>
  </si>
  <si>
    <t>01.09.012</t>
  </si>
  <si>
    <t>טיח חוץ</t>
  </si>
  <si>
    <t>01.09.012.0010</t>
  </si>
  <si>
    <t>מערכת טיח תרמי הכוללת שכבת הרבצה צמנטית (PL100) בעובי 5-8 מ"מ, שכבת טיח תרמי (TH200) בעובי כ- 5.5 ס"מ, לרבות רשת חיזוק וטיח גמר מינרלי "תרמוואש" (FC192) בעובי של כ- 8-10 מ"מ</t>
  </si>
  <si>
    <t>סה"כ לטיח חוץ</t>
  </si>
  <si>
    <t>סה"כ לעבודות טיח</t>
  </si>
  <si>
    <t>01.10</t>
  </si>
  <si>
    <t>עבודות ריצוף וחיפוי</t>
  </si>
  <si>
    <t>01.10.001</t>
  </si>
  <si>
    <t xml:space="preserve">עבודות ריצוף וחיפוי </t>
  </si>
  <si>
    <t>01.10.001.0010</t>
  </si>
  <si>
    <t>רצפת בטון לפי רצ 10</t>
  </si>
  <si>
    <t>01.10.001.0190</t>
  </si>
  <si>
    <t>אביזרים לתא שירותים(לא כולל כלים סנירטיים)</t>
  </si>
  <si>
    <t>01.10.001.0200</t>
  </si>
  <si>
    <t>אביזרים לתא שירותים נגיש(לא כולל כלים סנירטיים)</t>
  </si>
  <si>
    <t>01.10.001.0210</t>
  </si>
  <si>
    <t>אבן קופינג מעל קורת בטון, כסף כניסה תחת דלת כניסה</t>
  </si>
  <si>
    <t>01.10.001.0220</t>
  </si>
  <si>
    <t>חיפוי קיר ברפפות עץ</t>
  </si>
  <si>
    <t xml:space="preserve">סה"כ לעבודות ריצוף וחיפוי </t>
  </si>
  <si>
    <t>01.10.031</t>
  </si>
  <si>
    <t>ריצוף באריחי גרניט פורצלן וקרמיקה</t>
  </si>
  <si>
    <t>01.10.031.0140</t>
  </si>
  <si>
    <t>אריחי גרניט פורצלן לפי רצ11</t>
  </si>
  <si>
    <t>סה"כ לריצוף באריחי גרניט פורצלן וקרמיקה</t>
  </si>
  <si>
    <t>01.10.050</t>
  </si>
  <si>
    <t>חיפוי קירות</t>
  </si>
  <si>
    <t>01.10.050.0035</t>
  </si>
  <si>
    <t>חיפוי באריחי גרניט פורצלן לפי חפ02</t>
  </si>
  <si>
    <t>סה"כ לחיפוי קירות</t>
  </si>
  <si>
    <t>01.10.099</t>
  </si>
  <si>
    <t>תוספת לעבודות ריצוף וחיפוי (תת פרק 100)</t>
  </si>
  <si>
    <t>01.10.099.0300</t>
  </si>
  <si>
    <t>פרופיל סף קצה מאלומיניום ברוחב עד 40 מ"מ</t>
  </si>
  <si>
    <t>01.10.099.0301</t>
  </si>
  <si>
    <t>בניית קיר בלוקים כל הגובה</t>
  </si>
  <si>
    <t>סה"כ לתוספת לעבודות ריצוף וחיפוי (תת פרק 100)</t>
  </si>
  <si>
    <t>סה"כ לעבודות ריצוף וחיפוי</t>
  </si>
  <si>
    <t>01.12</t>
  </si>
  <si>
    <t>מסגרות אומן (אלומיניום)</t>
  </si>
  <si>
    <t>01.12.016</t>
  </si>
  <si>
    <t>חלון אלומיניום קיפ וחלון קבוע</t>
  </si>
  <si>
    <t>01.12.016.0300</t>
  </si>
  <si>
    <t>2 חלונות אלומיניום בגובה 45 ס"מ</t>
  </si>
  <si>
    <t>01.12.016.0310</t>
  </si>
  <si>
    <t>חלון אלומיניום (בקיוסק)</t>
  </si>
  <si>
    <t>סה"כ לחלון אלומיניום קיפ וחלון קבוע</t>
  </si>
  <si>
    <t>01.12.099</t>
  </si>
  <si>
    <t>תריסי רפפה ותריסי גלילה מאלומיניום (תת פרק 101)</t>
  </si>
  <si>
    <t>01.12.099.0020</t>
  </si>
  <si>
    <t>תריס גלילה כולל ארגז תריס</t>
  </si>
  <si>
    <t>סה"כ לתריסי רפפה ותריסי גלילה מאלומיניום (תת פרק 101)</t>
  </si>
  <si>
    <t>סה"כ למסגרות אומן (אלומיניום)</t>
  </si>
  <si>
    <t>01.15</t>
  </si>
  <si>
    <t>מיזוג אוויר</t>
  </si>
  <si>
    <t>01.15.001</t>
  </si>
  <si>
    <t>מערכת טיפול באוויר</t>
  </si>
  <si>
    <t>01.15.001.0010</t>
  </si>
  <si>
    <t>מזגן עילי תדיראן INV ALPHA בתפוקת קירור של 30,870BTU/H, לרבות התאמה לסביבה ימית</t>
  </si>
  <si>
    <t>01.15.001.0020</t>
  </si>
  <si>
    <t>מזגן כנ"ל, אך בתפוקה של 15,400BTU/H</t>
  </si>
  <si>
    <t>01.15.001.0030</t>
  </si>
  <si>
    <t>אספקה והתקנת מפוח צירי IN-LINE לאוורור שירותי גברים / נשים, תוצרת S&amp;amp;P דגם TS-1000-SILENT או ש"ע לספיקת אוויר של 600cfm והספק של 130w מופעל יחד עם התאורה + טיימר השהייה, כולל חיבורים גמישים וכל הנדרש להפעלתו המושלמת</t>
  </si>
  <si>
    <t>01.15.001.0040</t>
  </si>
  <si>
    <t>מסך אוויר</t>
  </si>
  <si>
    <t>01.15.001.0050</t>
  </si>
  <si>
    <t>אספקה והתקנת תעלות מפח מגולוון ללחץ נמוך בעובי פח 0.9 מ"מ</t>
  </si>
  <si>
    <t>01.15.001.0060</t>
  </si>
  <si>
    <t>אספקה והתקנה של תעלות מפח מגולוון לכיסוי צנרת גז וחשמל</t>
  </si>
  <si>
    <t>סה"כ למערכת טיפול באוויר</t>
  </si>
  <si>
    <t>סה"כ למיזוג אוויר</t>
  </si>
  <si>
    <t>01.19</t>
  </si>
  <si>
    <t>מסגרות חרש</t>
  </si>
  <si>
    <t>01.19.001</t>
  </si>
  <si>
    <t>01.19.001.0010</t>
  </si>
  <si>
    <t>קונסטרוקצית פלדה של הפרגולה עשויה מפרופילי מתכת בחתכים שונים, לרבות ריתוכים, פחי קשר,פחי עיגון, ברגים וצבע יסוד סינטטי, הכל עפ"י פרטי תכ' קונסטרוקציה, גלוון וצביעה לפי נספח הגנה מקורוזיה.</t>
  </si>
  <si>
    <t>01.19.001.0060</t>
  </si>
  <si>
    <t>עוגני פלדה מגולוונים לפי נספח הגנה מקורוזיה לעיגון אבנים לחלקי בטון, לרבות חיתוך עפ"י מידה, קידוח דבק אפוקסי והחדרה</t>
  </si>
  <si>
    <t>סה"כ למסגרות חרש</t>
  </si>
  <si>
    <t>01.19.002</t>
  </si>
  <si>
    <t>שונות</t>
  </si>
  <si>
    <t>01.19.002.0010</t>
  </si>
  <si>
    <t>ניקוי, הסרת חלודה והכנה לעבודות שימור ושכבות הגנה של המשאבות וכל אלמנטי המתכת המיועדים לשימור</t>
  </si>
  <si>
    <t>01.19.002.0020</t>
  </si>
  <si>
    <t>צביעת אלמנטים ממתכת לשימור בשכבת לכה מנטרלת חלודה ושכבת סופר לכה, הכל כמפורט. חלקים פגועים עפ"י החלטת המפקח ייצבעו בצבע יסוד CIP ובסופר צבע, הכל כמפורט</t>
  </si>
  <si>
    <t>01.19.002.0030</t>
  </si>
  <si>
    <t>תיקון / החלפת חלקים חסרים / פגומים של אלמנטי מתכת (כגון רשתות וכו') בחלקים זהים למקור</t>
  </si>
  <si>
    <t>01.19.002.0040</t>
  </si>
  <si>
    <t>ניקוי עדין של רשתות מתכת קיימות במתקן המסנן, השלמת חלקי רשתות חסרות ברשת זהה למקור</t>
  </si>
  <si>
    <t>01.19.002.0050</t>
  </si>
  <si>
    <t>שחזור פרט גליל דמוי מנוע משאבה, עשוי פח ופלדה, עפ"י פרט בתוכניות</t>
  </si>
  <si>
    <t>סה"כ לשונות</t>
  </si>
  <si>
    <t>01.23</t>
  </si>
  <si>
    <t>כלונסאות קדוחים ויצוקים באתר</t>
  </si>
  <si>
    <t>01.23.001</t>
  </si>
  <si>
    <t>כלונסאות בהחדרת פטיש ברזל</t>
  </si>
  <si>
    <t>01.23.001.0010</t>
  </si>
  <si>
    <t>כלונסאות פלדה עם מילוי בטון ב-40 בהחדרת פטיש ברזל בקוטר 40 ס"מ הכל עפ"י פרטי תכ' קונסטרוקציה, לרבות צביעתם בחלק העליון לפי נספח הגנה מקורוזיה.</t>
  </si>
  <si>
    <t>01.23.001.0030</t>
  </si>
  <si>
    <t>כלונסאות בטון ב- 30 מבוצעים בשיטת C.F.A קידוח ויציקה קוטר 40 ס"מ ובעומק עד 18 מ', לרבות קדיחה בסלע רך עפ"י נתוני דו"ח קרקע</t>
  </si>
  <si>
    <t>סה"כ לכלונסאות בהחדרת פטיש ברזל</t>
  </si>
  <si>
    <t>01.23.002</t>
  </si>
  <si>
    <t>01.23.002.0010</t>
  </si>
  <si>
    <t>כלוב זיון לכלונסאות, בכל הקטרים</t>
  </si>
  <si>
    <t>01.23.002.0020</t>
  </si>
  <si>
    <t>זיון לראשי כלונס</t>
  </si>
  <si>
    <t>סה"כ לכלונסאות קדוחים ויצוקים באתר</t>
  </si>
  <si>
    <t>01.24</t>
  </si>
  <si>
    <t>עבודות פירוק והריסה</t>
  </si>
  <si>
    <t>01.24.001</t>
  </si>
  <si>
    <t>01.24.001.0050</t>
  </si>
  <si>
    <t>פרוק וסילוק מעקות קיימים מסוגים שונים</t>
  </si>
  <si>
    <t>01.24.001.0070</t>
  </si>
  <si>
    <t>פירוק זהיר של פריט ריהוט רחוב או גן כגון: ספסלים, עציצים, אשפתונים וכד' והתקנתו מחדש לאחר ביצוע הריצוף ו/או העתקתו למקום אחר</t>
  </si>
  <si>
    <t>01.24.001.0090</t>
  </si>
  <si>
    <t>פירוק וסילוק גדר עץ/במבוק כולל שלד ויסודות</t>
  </si>
  <si>
    <t>01.24.001.0110</t>
  </si>
  <si>
    <t>פירוק וסילוק סככות/קירוי קיים</t>
  </si>
  <si>
    <t>01.24.001.0130</t>
  </si>
  <si>
    <t>ניקוי פסולת והורדת צמחיה במקומות שיורה המפקח מראש ובכתב,וסילוק לאתר שפיכה מאושר</t>
  </si>
  <si>
    <t>01.24.001.0140</t>
  </si>
  <si>
    <t>פירוק שולחן בטון</t>
  </si>
  <si>
    <t>סה"כ לעבודות פירוק והריסה</t>
  </si>
  <si>
    <t>01.24.012</t>
  </si>
  <si>
    <t>הריסת קירות ומחיצות מבניה / בטון</t>
  </si>
  <si>
    <t>01.24.012.0030</t>
  </si>
  <si>
    <t>הריסת קירות בנויים ומטויחים ו/או מחופים בקרמיקה, בעובי 25 ס"מ, לרבות חגורות בטון בתוך
הבניה</t>
  </si>
  <si>
    <t>סה"כ להריסת קירות ומחיצות מבניה / בטון</t>
  </si>
  <si>
    <t>01.24.021</t>
  </si>
  <si>
    <t>חציבה וניסור פתחים בקירות ובתקרות</t>
  </si>
  <si>
    <t>01.24.021.0007</t>
  </si>
  <si>
    <t>חציבה או הגדלה של פתחים בשטח עד 2.0 מ"ר בקירות בנויים ומטויחים בעובי 25 ס"מ, לרבות עיבוד צורת הפתח ע"י בטון וטיח. תשלום מינימלי לפי 1 מ"ר</t>
  </si>
  <si>
    <t>סה"כ לחציבה וניסור פתחים בקירות ובתקרות</t>
  </si>
  <si>
    <t>01.24.041</t>
  </si>
  <si>
    <t>פירוק ריצוף</t>
  </si>
  <si>
    <t>01.24.041.0020</t>
  </si>
  <si>
    <t>פירוק ריצוף קיים לרבות סילוק 8 ס"מ עליונים של מצע החול</t>
  </si>
  <si>
    <t>01.24.041.0070</t>
  </si>
  <si>
    <t>פירוק דק עץ קיים</t>
  </si>
  <si>
    <t>סה"כ לפירוק ריצוף</t>
  </si>
  <si>
    <t>01.24.081</t>
  </si>
  <si>
    <t>פינוי תעולת מבנה</t>
  </si>
  <si>
    <t>01.24.081.0010</t>
  </si>
  <si>
    <t>פינוי תכולת מבנה (ציוד, מחסנים, גרוטאות וכד') שהושארו במבנה לפני הריסתו. המדידה לפי נפח (מ"ק) התכולה שפונתה</t>
  </si>
  <si>
    <t>סה"כ לפינוי תעולת מבנה</t>
  </si>
  <si>
    <t>01.24.083</t>
  </si>
  <si>
    <t>הריסת מבנה קל</t>
  </si>
  <si>
    <t>01.24.083.0100</t>
  </si>
  <si>
    <t>הריסת מבנה קל בשלמות או בחלקו, ריק מתכולה, לרבות הריסת משטחי בטון ו/או יסודות, בשטח כולל מעל 50 מ"ר ועד 100 מ"ר</t>
  </si>
  <si>
    <t>סה"כ להריסת מבנה קל</t>
  </si>
  <si>
    <t>01.24.099</t>
  </si>
  <si>
    <t xml:space="preserve">עבודות הריסה ופירוקים </t>
  </si>
  <si>
    <t>01.24.099.0010</t>
  </si>
  <si>
    <t>פירוק אלמנטים זרים מחזית הבניין כדוגמת שלטים, סורגים, צמחיה, כבלי תקשורת, תריסים, חלונות ודלתות לא מקוריים, מזגנים וכיו"ב.</t>
  </si>
  <si>
    <t>01.24.099.0020</t>
  </si>
  <si>
    <t>הסרת טיח קיים</t>
  </si>
  <si>
    <t>01.24.099.0030</t>
  </si>
  <si>
    <t>פריצת פתחים בקירות, לרבות עיבוד הפתח למידות מתוכננות עפ"י תככניות פירוק והריסה</t>
  </si>
  <si>
    <t>01.24.099.0040</t>
  </si>
  <si>
    <t>פירוק המילואה בפתחי המבנה עפ"י תכניות פירוק לרבות חלונות, דלתות, סגירות מאוחרות, תריסים בכל מעטפת המבנה</t>
  </si>
  <si>
    <t>01.24.099.0050</t>
  </si>
  <si>
    <t>פירוק צינורות מי גשם קיימים</t>
  </si>
  <si>
    <t xml:space="preserve">סה"כ לעבודות הריסה ופירוקים </t>
  </si>
  <si>
    <t>01.29</t>
  </si>
  <si>
    <t>עבודות שונות</t>
  </si>
  <si>
    <t>01.29.009</t>
  </si>
  <si>
    <t>שילוט</t>
  </si>
  <si>
    <t>01.29.009.0001</t>
  </si>
  <si>
    <t>1. כל אבות הטיפוס לשילוט אשר כוללים התקנה, אמצעי הרמה, מנוף, הובלה וכדומה יהיו באחריות הקבלן.2. . על קבלן השילוט לספק מוקאפ ממשי בגודל מלא לכל אחד מאבות הטיפוס לשילוט כשהוא מותקן בשטח כמפורט בחוברת העיצוב. מוקאפ הוא שלט לכל דבר ועניין המיוצר באותן שיטות ובאותם חומרים כפי שמופיעים במפרט השילוט. ייצור סדרתי של השילוט לפרויקט יעשה אך ורק לאחר אישור ייצור מוקאפ ע"י המעצב מטעם המזמין. עבור ייצור מוקאפים לא ישולם לקבלן סכום נוסף. מוקאפ שיאושר לביצוע ייחשב כשלט שעליו ישולם לקבלן סכום בהתאם לכתב הכמויות.3. שילוט בטיחות איננו כלול בכתב הכמויות. על הקבלן לכלול שילוט בטיחות כנדרש בתכנית בטיחות אש</t>
  </si>
  <si>
    <t>01.29.009.0010</t>
  </si>
  <si>
    <t>שילוט משרד התיירות" שלט טוטם בפיתוח עפ"י מפרט מש' התיירות, דגם א- 1 , כולל ביסוס והתקנה בשטח</t>
  </si>
  <si>
    <t>01.29.009.0020</t>
  </si>
  <si>
    <t>שלט זיהוי / הכוונה בכניסה למתחם: על בסיס העיצוב של שילוט חופי אילת, דגם א- 2, כולל ביסוס והתקנה בשטח</t>
  </si>
  <si>
    <t>01.29.009.0030</t>
  </si>
  <si>
    <t>שילוט הסברה: אלמנט מידע (שולחן, או אחר) הכולל סכימה גרפית של פעולת המשאבה, דגם ב- 1, כולל ביסוס והתקנה בשטח</t>
  </si>
  <si>
    <t>01.29.009.0040</t>
  </si>
  <si>
    <t>תוספות נלוות לשילוט הסברה, השזורים בפיתוח, דגם ב- 2</t>
  </si>
  <si>
    <t>01.29.009.0050</t>
  </si>
  <si>
    <t>שילוט משלים של המשאבה, דגם ב- 3</t>
  </si>
  <si>
    <t>01.29.009.0060</t>
  </si>
  <si>
    <t>שילוט / טיפול גרפי באזור התעלה המובילה לים, דגם ב- 4</t>
  </si>
  <si>
    <t>01.29.009.0070</t>
  </si>
  <si>
    <t>שילוט הסברה: תמונות וטקסטים על גבי מבנה, דגם ב- 5</t>
  </si>
  <si>
    <t>01.29.009.0080</t>
  </si>
  <si>
    <t>שלט זיהוי לשירותים ליד הדלת, דגם ג- 1</t>
  </si>
  <si>
    <t>סה"כ לשילוט</t>
  </si>
  <si>
    <t>סה"כ לעבודות שונות</t>
  </si>
  <si>
    <t>01.30</t>
  </si>
  <si>
    <t>ריהוט</t>
  </si>
  <si>
    <t>01.30.012</t>
  </si>
  <si>
    <t>ארונות לשירותי אורחים ולאמבטיה ותאים ננעלים (לוקרים)</t>
  </si>
  <si>
    <t>01.30.012.0120</t>
  </si>
  <si>
    <t>ארון אמבטיה (לא כולל כלים סניטריים)</t>
  </si>
  <si>
    <t>סה"כ לארונות לשירותי אורחים ולאמבטיה ותאים ננעלים (לוקרים)</t>
  </si>
  <si>
    <t>סה"כ לריהוט</t>
  </si>
  <si>
    <t>01.40</t>
  </si>
  <si>
    <t>פיתוח חוף משאבות</t>
  </si>
  <si>
    <t>01.40.001</t>
  </si>
  <si>
    <t>פיתוח</t>
  </si>
  <si>
    <t>01.40.001.0010</t>
  </si>
  <si>
    <t>חיזוק מבנים קיימים בעזרת פרופילי פלדה בהתאם לפרטי תכ' קונסטרוקציה</t>
  </si>
  <si>
    <t>01.40.001.0020</t>
  </si>
  <si>
    <t>שיקום בטונים עבור מבנים לשיקום, מבנים A+B, בהתאם למפרט שיקום הבטונים</t>
  </si>
  <si>
    <t>01.40.001.0030</t>
  </si>
  <si>
    <t>שיקום בטונים עבור מבנה משאבות בהתאם למפרט שיקום הבטונים</t>
  </si>
  <si>
    <t>01.40.001.0040</t>
  </si>
  <si>
    <t>מילוי חדר משאבות ותעלה ב- CLSM</t>
  </si>
  <si>
    <t>סה"כ לפיתוח</t>
  </si>
  <si>
    <t>01.40.002</t>
  </si>
  <si>
    <t>01.40.002.0010</t>
  </si>
  <si>
    <t>סלעים במשקל 5 טון כ"א</t>
  </si>
  <si>
    <t>01.40.002.0020</t>
  </si>
  <si>
    <t>אבני פילטר 1-10 ק"ג</t>
  </si>
  <si>
    <t>01.40.002.0030</t>
  </si>
  <si>
    <t>יריעות גיאוטקסטיל מפוליפרופילן המעבירות מים אך אינן מעבירות דקים - גודל עין 100 מיקרון חוזר יריעות 3 טון /מ</t>
  </si>
  <si>
    <t>01.40.004</t>
  </si>
  <si>
    <t>01.40.004.0010</t>
  </si>
  <si>
    <t>קיר אבן לערוגות אבן מוגבהות, מחוזק בטיט, לפי פרט אדריכלי DL01 בגובה 60 ס"מ מפני פיתוח</t>
  </si>
  <si>
    <t>01.40.004.0020</t>
  </si>
  <si>
    <t>תוספת מחיר להגבהת קירות עד 25 ס"מ מגובה 60 ס"מ</t>
  </si>
  <si>
    <t>01.40.004.0030</t>
  </si>
  <si>
    <t>סלעי גרניט לחיפוי קיר תמך בגובה של 45-90 ס"מ וברוחב של 30-40 ס"מ לפי פרט אדריכלי DL01.2 ופרטי קונסטרוקטור.</t>
  </si>
  <si>
    <t>01.40.004.0040</t>
  </si>
  <si>
    <t>שיקום ערוגה קיימת מפורקת</t>
  </si>
  <si>
    <t>01.40.011</t>
  </si>
  <si>
    <t xml:space="preserve">פיתוח נופי  </t>
  </si>
  <si>
    <t>01.40.011.0010</t>
  </si>
  <si>
    <t>אספקה ופיזור שכבת 7 ס״מ של חצץ מובא גרניט מקומית גרוסה/חומר וואדי גרוס ושטופ/ה בגודל בגודל "שומשום", בגוון אפור בהיר ממחצבת אבן וסיד או ש״ע באישור אדריכל. הביצוע בהתאם לתכנית פיתוח, המפרט המיוחד והנחיות המתכנן והמפקח באתר.</t>
  </si>
  <si>
    <t>01.40.011.0020</t>
  </si>
  <si>
    <t>אבן שפה מונמכת פינה ימין ושמאל תוצרת "אקרשטיין" או ש"ע</t>
  </si>
  <si>
    <t>01.40.011.0050</t>
  </si>
  <si>
    <t>ריצוף כדוגמת הקיים באזור הכביש</t>
  </si>
  <si>
    <t>01.40.011.0080</t>
  </si>
  <si>
    <t>ריצוף באבן טבעית מסוג קאוולה או שווה ערך ע"ג משטח בטון בהתאם לרצ.02.01 ולפי פרט אדריכלי DF01</t>
  </si>
  <si>
    <t>01.40.011.0090</t>
  </si>
  <si>
    <t>ריצוף באבן טבעית מסוג קאוולה או שווה ערך ע"ג מצעים בהתאם לרצ02.01 ולפי פרט אדריכלי DF01</t>
  </si>
  <si>
    <t>01.40.011.0100</t>
  </si>
  <si>
    <t>שבילי ומשטחי דק עץ בהתאם לרצ 03 ולפי פרטים אדריכליים D03, D04 וd05</t>
  </si>
  <si>
    <t>01.40.011.0110</t>
  </si>
  <si>
    <t>פתח שוחה בדק</t>
  </si>
  <si>
    <t>01.40.011.0120</t>
  </si>
  <si>
    <t>פתח לתחנת שאיבה בדק</t>
  </si>
  <si>
    <t>01.40.011.0130</t>
  </si>
  <si>
    <t>סירוק בלבד של משטח בטון אדריכלי בהתאם לרצ 05 ולפי פרט אדריכלי DL07</t>
  </si>
  <si>
    <t>01.40.011.0140</t>
  </si>
  <si>
    <t>אבן גן טבעית מסוג קאוולה יוונית או שווה ערך במידות 10/10/50 ס"מ, בהתאם לאג01 ופרט אדריכלי DF06</t>
  </si>
  <si>
    <t>01.40.011.0150</t>
  </si>
  <si>
    <t>אבן גן עם פאזה תוצרת "אקרשטיין" או שווה ערך חתוכה בהתאם למידות הדרושות בתכנית,10/20/100 ס"מ בהתאם לאג02 ופרט אדריכלי DF06</t>
  </si>
  <si>
    <t>01.40.011.0160</t>
  </si>
  <si>
    <t>אבן גן פינתית עם פאזה תוצרת "אקרשטיין" או שווה ערך, בהתאם לאג02 ופרט אדריכלי DF06</t>
  </si>
  <si>
    <t>01.40.011.0170</t>
  </si>
  <si>
    <t>פסי אזהרה סימון טרמופלסטי בחום יישום ע"ג מדרגות אבן קיימות לפי מפרט טכני</t>
  </si>
  <si>
    <t>01.40.011.0180</t>
  </si>
  <si>
    <t>מסמרות נירוסטה</t>
  </si>
  <si>
    <t>01.40.011.0200</t>
  </si>
  <si>
    <t>ריצוף/מילוי בחלוקי נחל מאבן גרניט מקומית טבעית, גודל 4-6 ס"מ לפי פרט אדריכלי DL02</t>
  </si>
  <si>
    <t xml:space="preserve">סה"כ לפיתוח נופי  </t>
  </si>
  <si>
    <t>01.40.012</t>
  </si>
  <si>
    <t xml:space="preserve">גידור וקירות  </t>
  </si>
  <si>
    <t>01.40.012.0010</t>
  </si>
  <si>
    <t>מעקה מרפסת לפי פרט אדריכלי DL08 ולפי תכ' קונסטרוקציה עשוי מפרופילי מתכת בחתכים שונים, לרבות הכנת תכניות ייצור, עמודי המעקה, מסעד עץ, רשת פלב"מ 316L בציפוי PVDF, כבלים, חבקים, אלמנטי קצה, מסגרות לרשת, ריתוכים, פחי קשר, פחי עיגון, ברגים וצבע יסוד סינטטי, גלוון וצביעה לפי נספח הגנה מקורוזיה וכל הנדרש לביצוע מלא של העבודה."</t>
  </si>
  <si>
    <t>01.40.012.0020</t>
  </si>
  <si>
    <t>התקנת מעקה חדש לפי פרט אדריכלי DL07 כולל סף עץ עליון</t>
  </si>
  <si>
    <t>01.40.012.0030</t>
  </si>
  <si>
    <t>צביעת גדר מתקן מקורות קיימת כולל שער, בגובה 2 מ' ואורך 60 מ'</t>
  </si>
  <si>
    <t xml:space="preserve">סה"כ לגידור וקירות  </t>
  </si>
  <si>
    <t>01.40.013</t>
  </si>
  <si>
    <t>01.40.013.0010</t>
  </si>
  <si>
    <t>חיפוי פרגולה ביחידות קירוי עשויות לוחות עץ במבוק GREEZU באספקת שמיים ירוקים או שווה ערך. כולל תכניות ייצור, מוטות נירוסטה, פרופילי אלומיניום וכל הנדרש לפי פרט אדריכלי DL06(ללא קונסט' פלדה וביסוס)</t>
  </si>
  <si>
    <t>01.40.013.0020</t>
  </si>
  <si>
    <t>מתקני כושר מסדרת "נינג'ה" ו"קטלבל" של חב' "אורבניקס" או ש"ע</t>
  </si>
  <si>
    <t>01.40.013.0030</t>
  </si>
  <si>
    <t>חיפוי ארון ראש מערכת בלוחות במבוק BTB כולל דלתות מחופות וקונסט' פלדה לפי פרט אדריכלי DL10</t>
  </si>
  <si>
    <t>01.40.013.0040</t>
  </si>
  <si>
    <t>שיקום מסלעה קיימת בתפר עם חוף הדקל</t>
  </si>
  <si>
    <t>01.40.013.0050</t>
  </si>
  <si>
    <t>צביעת עמודי פלדה לצורך נגישות עד גובה 150 ס"מ מפני ריצוף ב3 שבלונות ב3 גוונים שונים</t>
  </si>
  <si>
    <t>01.40.053</t>
  </si>
  <si>
    <t>ריצוף באבנים משתלבות</t>
  </si>
  <si>
    <t>01.40.053.0363</t>
  </si>
  <si>
    <t>ריצוף רצועת הליכה במדרכה באבן משתלבת דגם "יתד" בגמר מסותת/קוקטייל בהתאם לרצ 01 ופרט אדריכלי DF06</t>
  </si>
  <si>
    <t>01.40.053.0684</t>
  </si>
  <si>
    <t>ריצוף רצועת עזר במדרכה באבן משתלבת דגם "טרנטו" בגמר טרנטו מסותת בהתאם לרצ 07 ופרט אדריכלי DF06</t>
  </si>
  <si>
    <t>סה"כ לריצוף באבנים משתלבות</t>
  </si>
  <si>
    <t>01.40.054</t>
  </si>
  <si>
    <t>אבני שפה וגן, אבני תיחום</t>
  </si>
  <si>
    <t>01.40.054.0022</t>
  </si>
  <si>
    <t>אבן שפה לכביש 17/25 ס"מ תוצרת "אקרשטיין" או ש"ע</t>
  </si>
  <si>
    <t>01.40.054.0165</t>
  </si>
  <si>
    <t>אבן שפה מונמכת 20/15/50 תוצרת "אקרשטיין" או ש"ע</t>
  </si>
  <si>
    <t>סה"כ לאבני שפה וגן, אבני תיחום</t>
  </si>
  <si>
    <t>סה"כ לפיתוח חוף משאבות</t>
  </si>
  <si>
    <t>01.41</t>
  </si>
  <si>
    <t>עבודות גינון והשקייה</t>
  </si>
  <si>
    <t>01.41.001</t>
  </si>
  <si>
    <t>השקייה</t>
  </si>
  <si>
    <t>01.41.001.0013</t>
  </si>
  <si>
    <t>מגוף הידראולי עשוי ברונזה בקוטר "1, כולל רקורד קונוס,ברזון תלת דרכי הכל תוצ' "ברמד". כולל שסתום אנטי ואקום"1/2, אביזרי חיבור, אספקה והתקנה בראש המערכת.</t>
  </si>
  <si>
    <t>01.41.001.0014</t>
  </si>
  <si>
    <t>החלפת זקף קיים + זווית מתאימה לצינור 40/10 כולל כל העבודות הדרושות לשלמות העבודה.</t>
  </si>
  <si>
    <t>01.41.001.0044</t>
  </si>
  <si>
    <t>צינור השקיה עוור מפוליאתילן בקוטר 40 מ"מ דרג PE-80 6. כולל: אספקה, חפירה, התקנה במצמדי "פלסאון" וכיסוי.</t>
  </si>
  <si>
    <t>01.41.001.0045</t>
  </si>
  <si>
    <t>צינור השקיה עוור מפוליאתילן בקוטר 40 מ"מ דרג PE-100 10, כולל: אספקה, חפירה, התקנה במצמדי "פלסאון" וכיסוי.</t>
  </si>
  <si>
    <t>01.41.001.0048</t>
  </si>
  <si>
    <t>צינור השקיה עוור מפוליאתילן בקוטר 32 מ"מ דרג PE-100 10. כולל: אספקה, חפירה, התקנה במצמדי "פלסאון" וכיסוי.</t>
  </si>
  <si>
    <t>01.41.001.0053</t>
  </si>
  <si>
    <t>צינור השקיה עוור מפוליאתילן בקוטר 25 מ"מ דרג PE-63 6. כולל: אספקה, חפירה, התקנה במצמדי "פלסאון" וכיסוי.</t>
  </si>
  <si>
    <t>01.41.001.0061</t>
  </si>
  <si>
    <t>צינור השקיה עוור מפוליאתילן בקוטר 25 מ"מ דרג PE-100 10. כולל: אספקה, חפירה, התקנה במצמדי "פלסאון" וכיסוי.</t>
  </si>
  <si>
    <t>01.41.001.0075</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</si>
  <si>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הטפטוף תהיה מאותו יצרן מחברים בין שלוחות הטפטוף "M16 "פלסאון" או שו"ע.</t>
  </si>
  <si>
    <t>01.41.001.0083</t>
  </si>
  <si>
    <t>טבעת מצינור טפטוף אנטגרלי מתוסת 16 מ"מ ספיקה 2.3 - 1.6 ל/ש במרווחים של 0.40 מ' (6 טפטפות לעץ). כולל מיצבים לקרקע ביתדות מברזל בקוטר של 6 מ"מ בצורת U באורך 40 ס"מ (3 יתדות לכל טבעת סביב עץ). המחיר כולל: אספקה, חומר, הרכבה, חיבור לקווים מחלקים במצמדי "פלסאון", כל צנרת הטפטוף תהיה מאותו יצרן מחברים ביןשלוחות הטפטוף "M16 "פלסאון" או שו"ע.</t>
  </si>
  <si>
    <t>01.41.001.0131</t>
  </si>
  <si>
    <t>צינור מפוליאתילן בקוטר 50 מ"מ דרג 10, משמש כשרוול כולל חוט משיכה מניילון 8 מ"מ, השרוול יגיע לתוך לבריכת ביקורת או ערוגת גינון/פתח לעץ</t>
  </si>
  <si>
    <t>01.41.001.0132</t>
  </si>
  <si>
    <t>צינור מפוליאתילן בקוטר 75 מ"מ דרג 10 משמש כשרוול כולל חוט משיכה מניילון 8 מ"מ , השרוול יגיע לתוך לבריכת ביקורת או ערוגת גינון / פתח לעץ.</t>
  </si>
  <si>
    <t>01.41.001.0135</t>
  </si>
  <si>
    <t>צינור מפוליאתילן בקוטר 110 מ"מ דרג 10 משמש כשרוול כולל חוט משיכה מניילון 8 מ"מ , השרוול יגיע לתוך לבריכת ביקורת או ערוגת גינון / פתח לעץ.</t>
  </si>
  <si>
    <t>01.41.001.0141</t>
  </si>
  <si>
    <t>ברז לשטיפת שלוחות בקוטר "1 - ראה פרט מצורף, כולל ארגז הגנה עגול בקוטר 32 ס"מ עשוי מחומר טרמופלסטי תוצ' "RAIN" איטליה או ש"ע.</t>
  </si>
  <si>
    <t>01.41.001.0182</t>
  </si>
  <si>
    <t>סולונואיד תלת דרכי דו גידי (מותאם למחשב אלחוטי מכל סוג שהוא) "ברמד-סדרה DC "200 או שו"ע. כולל כל אביזרי החיבור הדרושים להפעלה תקינה של מחשב ההשקיה והמגוף המפוקד. הסולונואיד יותקן על פס מתכת מגולוונת שתקובע לדופן ארון ראש המערכת הכל כולל הרכבה, אחריות ושרות לשנה.</t>
  </si>
  <si>
    <t>סה"כ להשקייה</t>
  </si>
  <si>
    <t>01.41.002</t>
  </si>
  <si>
    <t>גינון</t>
  </si>
  <si>
    <t>01.41.002.0002</t>
  </si>
  <si>
    <t>הכשרת הקרקע כוללת הדברה מכנית או בידיים של עשביה חד/רב שנתית, תיחוח לעומק 25 ס"מ שתי וערב, יישור סופי של שטחי השיחיות. הכל כמצויין במפרט המיוחד.</t>
  </si>
  <si>
    <t>01.41.002.0003</t>
  </si>
  <si>
    <t>אספקה, הכנסה ופיזור של קומפוסט תקני מאושר ע"י אגרונום הפרוייקט בכמות של 100 ל' ל-1 מ"ר, הכל בהתאם למפרט טכני מיוחד והנחיות המפקח בשטח</t>
  </si>
  <si>
    <t>01.41.002.0005</t>
  </si>
  <si>
    <t>אספקה ושתילת דקל תמר מצוי בוגר מהקרקע, זן התמר יאושר ע"י אגרונום הפרוייקט גובה גזע 4.0 מ', יש להקפיד שכל הדקלים יהיו בגובה אחיד. הכל כנדרש במפרט המיוחד.</t>
  </si>
  <si>
    <t>01.41.002.0010</t>
  </si>
  <si>
    <t>אספקה ושתילת עצים בוגרים מסוג שיזף מצוי בסטנדרט משרד החקלאות וכמפורט במפרט. קוטר גזע "2, גובה פיצול הענפים 2.20 מ', במיכל 50 ל' לפחות, אספקת 3 סמוכותעגולות. הכל כנדרש במפרט המיוחד.</t>
  </si>
  <si>
    <t>01.41.002.0011</t>
  </si>
  <si>
    <t>אספקה ושתילת עצים בוגרים מסוג כילופסיס סרגלי בורגנדי בסטנדרט משרד החקלאות וכמפורט במפרט. במיכל 50 ל' לפחות, קוטר גזע "2, גובה פיצול הענפים 2.20 מ', אספקת 3 סמוכות עגולות. הכל כנדרש במפרט המיוחד.</t>
  </si>
  <si>
    <t>01.41.002.0012</t>
  </si>
  <si>
    <t>אספקה ושתילת עצים בוגרים מסוג ינבוט לבן, שלטית אפריקאית בסטנדרט משרד החקלאות מאוקלם לשתילה וכמפורט במפרט. במיכל 70 ל' לפחות, קוטר גזע "3, גובה פיצול הענפים 2.50 מ', אספקת 3 סמוכות עגולות, הכל כנדרש במפרט המיוחד.</t>
  </si>
  <si>
    <t>01.41.002.0013</t>
  </si>
  <si>
    <t>אספקה ושתילת עצים מהקרקע מסוג עץ השמן המכסיף בסטנדרט משרד החקלאות מאוקלם לשתילה וכמפורט במפרט. קוטר גזע "4, גובה פיצול הענפים 2.50 מ', אספקת 3 סמוכות. הכל כנדרש במפרט המיוחד.</t>
  </si>
  <si>
    <t>01.41.002.0034</t>
  </si>
  <si>
    <t>אספקה ושתילת צמחים שונים בעציץ 12 (גודל 3). הכל כנדרש במפרט המיוחד.</t>
  </si>
  <si>
    <t>01.41.002.0035</t>
  </si>
  <si>
    <t>אספקה ושתילת צמחי בר שונים בעציץ 12 (גודל 3). הכל כנדרש במפרט המיוחד.</t>
  </si>
  <si>
    <t>01.41.002.0036</t>
  </si>
  <si>
    <t>אספקה ושתילת צמחים שונים כדוגמת רגלנית זוחלת, זיפנוצה אוריינטלי, זיפנוצה זנב שועל צורה מוריקה בעציץ 15-18 (גודל 4). הכל כנדרש במפרט המיוחד.</t>
  </si>
  <si>
    <t>01.41.002.0043</t>
  </si>
  <si>
    <t>אספקה ושתילת שיחים, מטפסים וצמחים שונים בכלי 10 ל' (גודל 6). הכל כנדרש במפרט המיוחד.</t>
  </si>
  <si>
    <t>01.41.002.0044</t>
  </si>
  <si>
    <t>אספקה ושתילת קקטוסים וסקולנטים שונים בכלי 5 ל', הכל כנדרש במפרט המיוחד.</t>
  </si>
  <si>
    <t>01.41.002.0045</t>
  </si>
  <si>
    <t>אספקה ושתילת קקטוסים וסקולנטים שונים בכלי 10 ל', הכל כנדרש במפרט המיוחד.</t>
  </si>
  <si>
    <t>01.41.002.0046</t>
  </si>
  <si>
    <t>אספקה ושתילת קקטוסים וסקולנטים שונים בכלי 25 ל', הכל כנדרש במפרט המיוחד.</t>
  </si>
  <si>
    <t>01.41.002.0066</t>
  </si>
  <si>
    <t>איסוף זרעים של מינים מקומיים באזור אילת כמופיע בתכנית צמחיה, תוך הקפדה על איסוף במועד המתאים, הכנה ושמירה על הזרעים עד למועד הזריעה וההנבטה במשתלת הגידול. במידה וסעיף זה לא יתבצע לקבלן לא תהיה עילה לדרישת תשלום לסעיף זה.</t>
  </si>
  <si>
    <t>סה"כ לגינון</t>
  </si>
  <si>
    <t>סה"כ לעבודות גינון והשקייה</t>
  </si>
  <si>
    <t>01.42</t>
  </si>
  <si>
    <t>01.42.001</t>
  </si>
  <si>
    <t>ריהוט רחוב</t>
  </si>
  <si>
    <t>01.42.001.0010</t>
  </si>
  <si>
    <t>אשפתון לפי פרט אדריכלי DLS02</t>
  </si>
  <si>
    <t>01.42.001.0020</t>
  </si>
  <si>
    <t>ברזייה דגם "מיקר" באספקת "הדס" או ש"ע</t>
  </si>
  <si>
    <t>01.42.001.0030</t>
  </si>
  <si>
    <t>ספסל דגם "פלאצו" כולל מסעדי יד תוצרת "יורופורם" או ש"ע לפי פרט DLS01</t>
  </si>
  <si>
    <t>01.42.001.0040</t>
  </si>
  <si>
    <t>ספסל כרמים 200 RG-55 של חב' וולפמן או ש"ע</t>
  </si>
  <si>
    <t>01.42.001.0050</t>
  </si>
  <si>
    <t>ספסל כרמים 100 RG-54 של חב' וולפמן או ש"ע</t>
  </si>
  <si>
    <t>01.42.001.0060</t>
  </si>
  <si>
    <t>עמודי מחסום עץ</t>
  </si>
  <si>
    <t>סה"כ לריהוט רחוב</t>
  </si>
  <si>
    <t>01.51</t>
  </si>
  <si>
    <t>סלילת כבישים ורחבות</t>
  </si>
  <si>
    <t>01.51.010</t>
  </si>
  <si>
    <t>עבודות הכנה ופירוק</t>
  </si>
  <si>
    <t>01.51.010.0080</t>
  </si>
  <si>
    <t>פירוק גדר מפרופילי פלדה או רשתות פלדה מרותכות בגובה עד 2 מ'</t>
  </si>
  <si>
    <t>01.51.010.0401</t>
  </si>
  <si>
    <t>פרוק וסילוק משטחי בטון בעובי עד 30 ס"מ.</t>
  </si>
  <si>
    <t>01.51.010.0450</t>
  </si>
  <si>
    <t>פירוק אבני שפה והנחתן מחדש</t>
  </si>
  <si>
    <t>01.51.010.0516</t>
  </si>
  <si>
    <t>פירוק ופינוי גדר בין חוף המשאבות לחוף הדקל לרבות שער פלדה ומפגעים, להחלטת מפקח</t>
  </si>
  <si>
    <t>01.51.010.0523</t>
  </si>
  <si>
    <t>פירוק והתקנה מחדש של עמוד מחסום לרכב עשוי עץ</t>
  </si>
  <si>
    <t>01.51.010.0900</t>
  </si>
  <si>
    <t>העתקה של עמודים עם שלט רחוב או תמרור מוארים, או שלטי פרסומות מוארים, כולל פירוק חיבור החשמל וחיבורו מחדש.</t>
  </si>
  <si>
    <t>סה"כ לעבודות הכנה ופירוק</t>
  </si>
  <si>
    <t>סה"כ לסלילת כבישים ורחבות</t>
  </si>
  <si>
    <t>01.57</t>
  </si>
  <si>
    <t xml:space="preserve">תחנת שאיבה </t>
  </si>
  <si>
    <t>01.57.001</t>
  </si>
  <si>
    <t>01.57.001.0010</t>
  </si>
  <si>
    <t>פתוח מתחם חוף המשאבות בהתאם לתוכניות מס' 530 604, ופרטים סטנדרטיים שימסרו. עבודות הנחת צנרת כוללות את שיקום המשטחים בהם מונח הציור או שוחות הביוב ותחנת השאיבה ולא ישולם בנפרד בגין עבודות שיקום המשטחים</t>
  </si>
  <si>
    <t>01.57.002</t>
  </si>
  <si>
    <t>חתנת שאיבה קמפקטית</t>
  </si>
  <si>
    <t>01.57.002.0010</t>
  </si>
  <si>
    <t>חפירה והכנת עמדה להצבת ת"ש קומפלט ושוחת מגופים, חפירה לעומק 2.8 מטר כולל יצוב דפנות בזמן העבודה כולל מילוי מחדש במצעים סוג א' ובהתאם להנחיות המפקח.</t>
  </si>
  <si>
    <t>01.57.002.0020</t>
  </si>
  <si>
    <t>משטח בטון מזוין במשקל 3.0 טון אלו תעוגן המשאבה בפני הצפה כולל כבבלי מתיחה בין משטח הבטון למיכל המשאבה.</t>
  </si>
  <si>
    <t>01.57.002.0030</t>
  </si>
  <si>
    <t>אספקה והתקנה מושלמת של תחנת שאיבה לביוב קומפקטית תוצר GRUNDFOS הכוללת בין היתר שוחת שאיבה דגם PS.17.25 D.316.50.A.50.SEG בקוטר 1.7 מטר ובעומק 2.5 מטר,מכסה סגסגת לעומס 40 טון, כולל גשר אביזרים עשויים נירוסטה 316 כולל ארבע מצופי בקרה, לוח חשמל מחווט למשאבות ומצופים. לוח פיקוד דגם LC231 לעבודה אוטומטית כולל מחליף תורנות בפני חום יתר, תקלה במשאבהלא עובדת נורה ופעמון.</t>
  </si>
  <si>
    <t>01.57.002.0031</t>
  </si>
  <si>
    <t>שתי משאבות כ"א תוצר GRUNDFOS דגם 50HZ, SEG.50.40.2.50B , עם מאיץ GRINDER קוצץ, 50 מ"מ מעבר חופשי כל משאבה לספיקה של 10 מק"ש גובה הרמה 25 מטר, עם מנוע5.5 כו"ס , 380 וולט, 50 הרץ, כבל חשמל באורך 10 מטר.</t>
  </si>
  <si>
    <t>01.57.002.0032</t>
  </si>
  <si>
    <t>תוך המיכל כולל צינור PVC לשחרור אוויר וגזים מהתחנה, "כובע" למניעת חדירת מים, חיבור מהיר לשליפה מהבור לכל משאבה, 3 מטר שרשרת הרמה מנירוסטה 316, ארבע מצופי אגס לביוב.</t>
  </si>
  <si>
    <t>01.57.002.0090</t>
  </si>
  <si>
    <t>חיבור חשמל</t>
  </si>
  <si>
    <t>01.57.002.0100</t>
  </si>
  <si>
    <t>אספקה והתקנת תא מגופים בקוטר 133 ס"מ בעומק כללי 1.40 מטר. עם מכסה סגסגת לעומס 40 טון,</t>
  </si>
  <si>
    <t>01.57.002.0510</t>
  </si>
  <si>
    <t>גשר אביזרים בשלמות מצנרת נירוסטה 316 בקוטר 3 אינץ' עובי דופון 1/2 אינץ' כולל אביזרי הצנרת, אוגנים וברגי נירוסטה כולל התקנת אביזרים כמפורט כולל חיבורלצינור סניקה ולצנרת משוחת השאיבה.</t>
  </si>
  <si>
    <t>01.57.002.0520</t>
  </si>
  <si>
    <t>חצי דרסר להתקנת אביזרי מים בקוטר "3 (מחבר מאוגן).</t>
  </si>
  <si>
    <t>01.57.002.0530</t>
  </si>
  <si>
    <t>שסתום אויר לביוב בקוטר "2 ללחץ עבודה 16 אטמ' כולל ברז וזקף "2 דוגמת "א.ר.י." דגם D-020 או ש"ע.</t>
  </si>
  <si>
    <t>01.57.002.0540</t>
  </si>
  <si>
    <t>מגוף טריז בקוטר "3 עם ציפי אמיל דוגמת "רפאל" TRL/TRS , "הכוכב" EKO-S/L או ש"ע.</t>
  </si>
  <si>
    <t>01.57.002.0550</t>
  </si>
  <si>
    <t>שסתום אל חוזר לביוב בקוטר "3 ללחץ 16 אטמ' כולל ברז וזקף דוגמת "א.ר.י." דגם D-020 או ש"ע לרבות מפסק גבול לשסתום אל חוזר לביוב מורכב על הציר הבולט</t>
  </si>
  <si>
    <t>01.57.002.0560</t>
  </si>
  <si>
    <t>מד מים בקוטר "3 "אוקטביה" תוצרת "ארד דליה" או ש"ע להתקנה במערכת מדידה</t>
  </si>
  <si>
    <t>סה"כ לחתנת שאיבה קמפקטית</t>
  </si>
  <si>
    <t>01.57.003</t>
  </si>
  <si>
    <t>קוי ביוב (המחיר כולל ספחים)</t>
  </si>
  <si>
    <t>01.57.003.0095</t>
  </si>
  <si>
    <t>צנור P.V.C עבה לביוב בקוטר 160 מ"מ מונח בקרקע בכל עומק עד 2.75 מטר.</t>
  </si>
  <si>
    <t>01.57.003.0100</t>
  </si>
  <si>
    <t>שוחת בקרה מחוליות טרומיות בקוטר 100 ס"מ עם תקרה ומכסה בקוטר 60 ס"מ מסוג B125 בכל עומק עד 2.75 מטר.</t>
  </si>
  <si>
    <t>01.57.003.0110</t>
  </si>
  <si>
    <t>תוספת למחיר שוחה עבור אטמי "איטוביב" או ש"ע במקום אטמים רגילים, עבור צנרת בקוטרים "8-"4, (המחיר לאטם אחד וכולל קדיחת הפתח וטבעות חיזוק מנירוסטה)</t>
  </si>
  <si>
    <t>01.57.003.0120</t>
  </si>
  <si>
    <t>תוספת למחיר שוחה בקוטר 100 ס"מ עבור תקרה ומכסה כבד מסוג D400</t>
  </si>
  <si>
    <t>01.57.003.0130</t>
  </si>
  <si>
    <t>תוספת למחיר תא בקרה עבור מכסה יצקת ברזל מכל מין שהוא בקוטר 60 ס"מ או מרובע עם סמל הרשות במקום מכסה ב-ב</t>
  </si>
  <si>
    <t>סה"כ לקוי ביוב (המחיר כולל ספחים)</t>
  </si>
  <si>
    <t>01.57.008</t>
  </si>
  <si>
    <t>צנרת סניקה לביוב</t>
  </si>
  <si>
    <t>01.57.008.0480</t>
  </si>
  <si>
    <t>צנרת סניקה לביוב - צינור פקסגול דרג 10 בקוטר 110 מ"מ מונחת בעומק עד 1.5 מ', כולל ספחים.</t>
  </si>
  <si>
    <t>01.57.008.0490</t>
  </si>
  <si>
    <t>פתיחת מסעה/מדרכה מרוצפת ותיקונה לאחר הנחת קו מים בכל עומק.</t>
  </si>
  <si>
    <t>01.57.008.0500</t>
  </si>
  <si>
    <t>תא בקרה מלבני עבור מגופים, מבטון טרומי או יצוק באתר במידות 150/100 ס"מ בעומק עד 1.5 מ', עם מכסה יצקת ברזל בקוטר 60 ס"מ ממין C400 ושלבי ירידה.</t>
  </si>
  <si>
    <t>01.57.008.0505</t>
  </si>
  <si>
    <t>גשר אביזרים מצונור פקסגול בקוטר 110 מ"מ דרג 12 כולל כל האביזרים המפורטים בתוכנית ולהתקנה מושלמת של האביזרים לאורך.</t>
  </si>
  <si>
    <t>01.57.008.0510</t>
  </si>
  <si>
    <t>תוספת מחיר לתא מגוף עבור ביצוע בכביש לרבות מכסה יצקת לעומס כבד</t>
  </si>
  <si>
    <t>01.57.008.0520</t>
  </si>
  <si>
    <t>מגוף טריז לביוב בקוטר "3 עם ציפוי אמיל דוגמת "רפאל" TRL/TRS , "הכוכב" EKO-S/L או ש"ע.</t>
  </si>
  <si>
    <t>01.57.008.0530</t>
  </si>
  <si>
    <t>01.57.008.0540</t>
  </si>
  <si>
    <t>01.57.008.0550</t>
  </si>
  <si>
    <t>חיבור צינור 110 מ"מ לקו צינורות סניקה לביוב קיים בשלמות בכל קוטר כולל הפסקה של זרימת הביוב בזמן העבודה ולפי הנחיות תאגיד המים עין נטפים .</t>
  </si>
  <si>
    <t>סה"כ לצנרת סניקה לביוב</t>
  </si>
  <si>
    <t>01.57.011</t>
  </si>
  <si>
    <t>קוי אספקת מים עד קוטר "8 (המחיר כולל ספחים)</t>
  </si>
  <si>
    <t>01.57.011.0470</t>
  </si>
  <si>
    <t>צנרת פקסגול דרג 10 בקוטר 40 מ"מ מונחת בעומק עד 1.5 מ', כולל ספחים.</t>
  </si>
  <si>
    <t>01.57.011.0985</t>
  </si>
  <si>
    <t>התחברות קו מים חדש בקוטר עד "2 לקו מים קיים בכל קוטר לרבות עבודות ההכנה הדרושות, איתור הקו, סגירתו, ניקוזו והחזרת המצב לקדמותו, הכל בתאום עם הרשויות.</t>
  </si>
  <si>
    <t>01.57.011.0990</t>
  </si>
  <si>
    <t>חבור מים לקולר קומפלט</t>
  </si>
  <si>
    <t>סה"כ לקוי אספקת מים עד קוטר "8 (המחיר כולל ספחים)</t>
  </si>
  <si>
    <t xml:space="preserve">סה"כ לתחנת שאיבה </t>
  </si>
  <si>
    <t xml:space="preserve">חוף המשאבות </t>
  </si>
  <si>
    <t>חוף המשאבות</t>
  </si>
  <si>
    <t>סה"כ (₪ כולל מע"מ) - חוף המשאבות</t>
  </si>
  <si>
    <t>סה"כ (₪ כולל מע"מ)</t>
  </si>
  <si>
    <t>סה"כ קבלן (₪ כולל מע"מ)</t>
  </si>
  <si>
    <t>הצעת מחיר קבלן (₪ כולל מע"מ)</t>
  </si>
  <si>
    <t>מחיר (₪ כולל מע"מ)</t>
  </si>
  <si>
    <t xml:space="preserve">מסלעה </t>
  </si>
  <si>
    <t xml:space="preserve">סה"כ למסלעה </t>
  </si>
  <si>
    <t>01.24.001.0010</t>
  </si>
  <si>
    <t xml:space="preserve">חיתוך/ ניסור החלק הבולט מעל קרקעית הים של קיר שיגומים קיים מאלמנטי פלדה בעובי דופן של כ-1.10-2.00 ס"מ, בחתך טרפזי, ברוחב של כ-1.4 מטר וגובה של כ-2 מטר וסילוק החלק המנוסר לאתר פסולת מורשה.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</si>
</sst>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2"/>
      <color rgb="FF0000FF"/>
      <name val="Calibri"/>
      <family val="2"/>
    </font>
    <font>
      <b/>
      <sz val="11"/>
      <name val="Calibri"/>
      <family val="2"/>
    </font>
    <font>
      <b/>
      <sz val="16"/>
      <color rgb="FF0000FF"/>
      <name val="Calibri"/>
      <family val="2"/>
    </font>
    <font>
      <sz val="11"/>
      <name val="Calibri"/>
      <family val="2"/>
    </font>
  </fonts>
  <fills count="3">
    <fill>
      <patternFill patternType="none"/>
    </fill>
    <fill>
      <patternFill patternType="gray125"/>
    </fill>
    <fill>
      <patternFill patternType="solid">
        <fgColor rgb="FFC8C8C8"/>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rgb="FF008000"/>
      </top>
      <bottom style="double">
        <color rgb="FF008000"/>
      </bottom>
      <diagonal/>
    </border>
  </borders>
  <cellStyleXfs count="1">
    <xf numFmtId="0" fontId="0" fillId="0" borderId="0"/>
  </cellStyleXfs>
  <cellXfs count="40">
    <xf numFmtId="0" fontId="0" fillId="0" borderId="0" xfId="0"/>
    <xf numFmtId="0" fontId="0" fillId="0" borderId="0" xfId="0" applyAlignment="1">
      <alignment horizontal="right"/>
    </xf>
    <xf numFmtId="0" fontId="1" fillId="0" borderId="0" xfId="0" applyFont="1"/>
    <xf numFmtId="0" fontId="0" fillId="0" borderId="0" xfId="0" applyAlignment="1">
      <alignment shrinkToFit="1"/>
    </xf>
    <xf numFmtId="0" fontId="1" fillId="0" borderId="2" xfId="0" applyFont="1" applyBorder="1" applyAlignment="1">
      <alignment shrinkToFit="1"/>
    </xf>
    <xf numFmtId="0" fontId="0" fillId="0" borderId="1" xfId="0" applyBorder="1" applyAlignment="1">
      <alignment shrinkToFit="1"/>
    </xf>
    <xf numFmtId="0" fontId="0" fillId="0" borderId="2" xfId="0" applyBorder="1" applyAlignment="1">
      <alignment shrinkToFit="1"/>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49" fontId="1" fillId="0" borderId="2" xfId="0" applyNumberFormat="1" applyFont="1" applyBorder="1" applyAlignment="1">
      <alignment horizontal="left"/>
    </xf>
    <xf numFmtId="49" fontId="0" fillId="0" borderId="2" xfId="0" applyNumberFormat="1" applyBorder="1" applyAlignment="1">
      <alignment horizontal="left"/>
    </xf>
    <xf numFmtId="49" fontId="2" fillId="0" borderId="2" xfId="0" applyNumberFormat="1" applyFont="1" applyBorder="1" applyAlignment="1">
      <alignment horizontal="left"/>
    </xf>
    <xf numFmtId="4" fontId="0" fillId="0" borderId="0" xfId="0" applyNumberFormat="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4" fontId="1" fillId="0" borderId="2" xfId="0" applyNumberFormat="1" applyFont="1" applyBorder="1" applyAlignment="1">
      <alignment horizontal="right"/>
    </xf>
    <xf numFmtId="0" fontId="0" fillId="0" borderId="1" xfId="0" applyBorder="1" applyAlignment="1">
      <alignment horizontal="right"/>
    </xf>
    <xf numFmtId="0" fontId="0" fillId="0" borderId="2" xfId="0" applyBorder="1" applyAlignment="1">
      <alignment horizontal="right"/>
    </xf>
    <xf numFmtId="0" fontId="1" fillId="0" borderId="2" xfId="0" applyFont="1" applyBorder="1" applyAlignment="1">
      <alignment horizontal="right"/>
    </xf>
    <xf numFmtId="4" fontId="2" fillId="0" borderId="2" xfId="0" applyNumberFormat="1" applyFont="1" applyBorder="1" applyAlignment="1">
      <alignment horizontal="right"/>
    </xf>
    <xf numFmtId="0" fontId="3" fillId="0" borderId="1" xfId="0" applyFont="1" applyBorder="1" applyAlignment="1">
      <alignment horizontal="right" wrapText="1"/>
    </xf>
    <xf numFmtId="0" fontId="0" fillId="0" borderId="2" xfId="0" applyBorder="1" applyAlignment="1">
      <alignment wrapText="1"/>
    </xf>
    <xf numFmtId="0" fontId="1" fillId="0" borderId="2" xfId="0" applyFont="1" applyBorder="1" applyAlignment="1">
      <alignment wrapText="1" shrinkToFit="1"/>
    </xf>
    <xf numFmtId="0" fontId="2" fillId="0" borderId="2" xfId="0" applyFont="1" applyBorder="1" applyAlignment="1">
      <alignment wrapText="1"/>
    </xf>
    <xf numFmtId="0" fontId="0" fillId="0" borderId="0" xfId="0" applyAlignment="1">
      <alignment wrapText="1"/>
    </xf>
    <xf numFmtId="0" fontId="0" fillId="0" borderId="2" xfId="0" applyBorder="1" applyAlignment="1">
      <alignment horizontal="right" vertical="top" wrapText="1" readingOrder="2"/>
    </xf>
    <xf numFmtId="0" fontId="2" fillId="2" borderId="3" xfId="0" applyFont="1" applyFill="1" applyBorder="1" applyAlignment="1">
      <alignment horizontal="right" wrapText="1"/>
    </xf>
    <xf numFmtId="0" fontId="2" fillId="2" borderId="3" xfId="0" applyFont="1" applyFill="1" applyBorder="1" applyAlignment="1">
      <alignment horizontal="right" shrinkToFit="1"/>
    </xf>
    <xf numFmtId="4" fontId="2" fillId="2" borderId="3" xfId="0" applyNumberFormat="1" applyFont="1" applyFill="1" applyBorder="1" applyAlignment="1">
      <alignment horizontal="right"/>
    </xf>
    <xf numFmtId="0" fontId="2" fillId="2" borderId="3" xfId="0" applyFont="1" applyFill="1" applyBorder="1" applyAlignment="1">
      <alignment horizontal="right"/>
    </xf>
    <xf numFmtId="0" fontId="0" fillId="0" borderId="1" xfId="0" applyBorder="1"/>
    <xf numFmtId="0" fontId="0" fillId="0" borderId="2" xfId="0" applyBorder="1"/>
    <xf numFmtId="0" fontId="1" fillId="0" borderId="2" xfId="0" applyFont="1" applyBorder="1"/>
    <xf numFmtId="0" fontId="0" fillId="0" borderId="2" xfId="0" applyBorder="1" applyAlignment="1">
      <alignment horizontal="right" wrapText="1"/>
    </xf>
    <xf numFmtId="4" fontId="0" fillId="0" borderId="2" xfId="0" applyNumberFormat="1" applyBorder="1" applyAlignment="1" applyProtection="1">
      <alignment horizontal="right"/>
      <protection locked="0"/>
    </xf>
    <xf numFmtId="4" fontId="1" fillId="0" borderId="2" xfId="0" applyNumberFormat="1" applyFont="1" applyBorder="1" applyAlignment="1" applyProtection="1">
      <alignment horizontal="right"/>
      <protection locked="0"/>
    </xf>
    <xf numFmtId="4" fontId="2" fillId="2" borderId="3" xfId="0" applyNumberFormat="1" applyFont="1" applyFill="1" applyBorder="1" applyAlignment="1">
      <alignment horizontal="right" wrapText="1"/>
    </xf>
    <xf numFmtId="4" fontId="0" fillId="0" borderId="0" xfId="0" applyNumberFormat="1"/>
    <xf numFmtId="4" fontId="4" fillId="0" borderId="2" xfId="0" applyNumberFormat="1" applyFon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05"/>
  <sheetViews>
    <sheetView rightToLeft="1" tabSelected="1" topLeftCell="A187" workbookViewId="0">
      <selection activeCell="G198" sqref="G198"/>
    </sheetView>
  </sheetViews>
  <sheetFormatPr defaultRowHeight="14.4" x14ac:dyDescent="0.3"/>
  <cols>
    <col min="1" max="1" width="13.109375" style="7" customWidth="1"/>
    <col min="2" max="2" width="70" style="25" customWidth="1"/>
    <col min="3" max="3" width="9.109375" style="3" customWidth="1"/>
    <col min="4" max="4" width="9.109375" style="13" customWidth="1"/>
    <col min="5" max="5" width="10.6640625" style="1" customWidth="1"/>
    <col min="6" max="6" width="14.5546875" style="13" customWidth="1"/>
    <col min="7" max="7" width="14.88671875" style="13" customWidth="1"/>
    <col min="8" max="8" width="17.33203125" customWidth="1"/>
  </cols>
  <sheetData>
    <row r="2" spans="1:8" ht="21" x14ac:dyDescent="0.4">
      <c r="A2" s="8"/>
      <c r="B2" s="21" t="s">
        <v>1438</v>
      </c>
      <c r="C2" s="5"/>
      <c r="D2" s="14"/>
      <c r="E2" s="17"/>
      <c r="F2" s="14"/>
      <c r="G2" s="14"/>
      <c r="H2" s="31"/>
    </row>
    <row r="3" spans="1:8" ht="15" thickBot="1" x14ac:dyDescent="0.35">
      <c r="A3" s="9"/>
      <c r="B3" s="22"/>
      <c r="C3" s="6"/>
      <c r="D3" s="15"/>
      <c r="E3" s="18"/>
      <c r="F3" s="15"/>
      <c r="G3" s="15"/>
      <c r="H3" s="32"/>
    </row>
    <row r="4" spans="1:8" ht="30" thickTop="1" thickBot="1" x14ac:dyDescent="0.35">
      <c r="A4" s="30" t="s">
        <v>0</v>
      </c>
      <c r="B4" s="27" t="s">
        <v>1</v>
      </c>
      <c r="C4" s="28" t="s">
        <v>2</v>
      </c>
      <c r="D4" s="29" t="s">
        <v>3</v>
      </c>
      <c r="E4" s="27" t="s">
        <v>1444</v>
      </c>
      <c r="F4" s="37" t="s">
        <v>1441</v>
      </c>
      <c r="G4" s="37" t="s">
        <v>1443</v>
      </c>
      <c r="H4" s="37" t="s">
        <v>1442</v>
      </c>
    </row>
    <row r="5" spans="1:8" s="2" customFormat="1" ht="16.2" thickTop="1" x14ac:dyDescent="0.3">
      <c r="A5" s="10" t="s">
        <v>4</v>
      </c>
      <c r="B5" s="23" t="s">
        <v>1439</v>
      </c>
      <c r="C5" s="4" t="s">
        <v>5</v>
      </c>
      <c r="D5" s="16" t="s">
        <v>5</v>
      </c>
      <c r="E5" s="19" t="s">
        <v>5</v>
      </c>
      <c r="F5" s="16" t="s">
        <v>5</v>
      </c>
      <c r="G5" s="16"/>
      <c r="H5" s="33"/>
    </row>
    <row r="6" spans="1:8" s="2" customFormat="1" ht="15.6" x14ac:dyDescent="0.3">
      <c r="A6" s="10" t="s">
        <v>6</v>
      </c>
      <c r="B6" s="23" t="s">
        <v>7</v>
      </c>
      <c r="C6" s="4" t="s">
        <v>5</v>
      </c>
      <c r="D6" s="16" t="s">
        <v>5</v>
      </c>
      <c r="E6" s="19" t="s">
        <v>5</v>
      </c>
      <c r="F6" s="16" t="s">
        <v>5</v>
      </c>
      <c r="G6" s="16"/>
      <c r="H6" s="33"/>
    </row>
    <row r="7" spans="1:8" s="2" customFormat="1" ht="15.6" x14ac:dyDescent="0.3">
      <c r="A7" s="10" t="s">
        <v>8</v>
      </c>
      <c r="B7" s="23" t="s">
        <v>9</v>
      </c>
      <c r="C7" s="4" t="s">
        <v>5</v>
      </c>
      <c r="D7" s="16" t="s">
        <v>5</v>
      </c>
      <c r="E7" s="19" t="s">
        <v>5</v>
      </c>
      <c r="F7" s="16" t="s">
        <v>5</v>
      </c>
      <c r="G7" s="16"/>
      <c r="H7" s="33"/>
    </row>
    <row r="8" spans="1:8" x14ac:dyDescent="0.3">
      <c r="A8" s="11" t="s">
        <v>10</v>
      </c>
      <c r="B8" s="22" t="s">
        <v>11</v>
      </c>
      <c r="C8" s="6" t="s">
        <v>12</v>
      </c>
      <c r="D8" s="15">
        <v>373</v>
      </c>
      <c r="E8" s="18">
        <v>170</v>
      </c>
      <c r="F8" s="15">
        <f>MMULT(D8,E8)</f>
        <v>63410</v>
      </c>
      <c r="G8" s="35"/>
      <c r="H8" s="32">
        <f>IF(C8="","",G8*D8)</f>
        <v>0</v>
      </c>
    </row>
    <row r="9" spans="1:8" x14ac:dyDescent="0.3">
      <c r="A9" s="11" t="s">
        <v>13</v>
      </c>
      <c r="B9" s="22" t="s">
        <v>14</v>
      </c>
      <c r="C9" s="6" t="s">
        <v>12</v>
      </c>
      <c r="D9" s="15">
        <v>384</v>
      </c>
      <c r="E9" s="18">
        <v>150</v>
      </c>
      <c r="F9" s="15">
        <f>MMULT(D9,E9)</f>
        <v>57600</v>
      </c>
      <c r="G9" s="35"/>
      <c r="H9" s="32">
        <f t="shared" ref="H9:H71" si="0">IF(C9="","",G9*D9)</f>
        <v>0</v>
      </c>
    </row>
    <row r="10" spans="1:8" x14ac:dyDescent="0.3">
      <c r="A10" s="11" t="s">
        <v>15</v>
      </c>
      <c r="B10" s="22" t="s">
        <v>16</v>
      </c>
      <c r="C10" s="6" t="s">
        <v>12</v>
      </c>
      <c r="D10" s="15">
        <v>45</v>
      </c>
      <c r="E10" s="18">
        <v>170</v>
      </c>
      <c r="F10" s="15">
        <f>MMULT(D10,E10)</f>
        <v>7650</v>
      </c>
      <c r="G10" s="35"/>
      <c r="H10" s="32">
        <f t="shared" si="0"/>
        <v>0</v>
      </c>
    </row>
    <row r="11" spans="1:8" ht="28.8" x14ac:dyDescent="0.3">
      <c r="A11" s="11" t="s">
        <v>17</v>
      </c>
      <c r="B11" s="22" t="s">
        <v>18</v>
      </c>
      <c r="C11" s="6" t="s">
        <v>12</v>
      </c>
      <c r="D11" s="15">
        <v>50</v>
      </c>
      <c r="E11" s="18">
        <v>170</v>
      </c>
      <c r="F11" s="15">
        <f>MMULT(D11,E11)</f>
        <v>8500</v>
      </c>
      <c r="G11" s="35"/>
      <c r="H11" s="32">
        <f t="shared" si="0"/>
        <v>0</v>
      </c>
    </row>
    <row r="12" spans="1:8" x14ac:dyDescent="0.3">
      <c r="A12" s="12" t="s">
        <v>5</v>
      </c>
      <c r="B12" s="24" t="s">
        <v>19</v>
      </c>
      <c r="C12" s="6"/>
      <c r="D12" s="15"/>
      <c r="E12" s="18"/>
      <c r="F12" s="20">
        <f>SUM(F8:F11)</f>
        <v>137160</v>
      </c>
      <c r="G12" s="35"/>
      <c r="H12" s="20">
        <f>SUM(H8:H11)</f>
        <v>0</v>
      </c>
    </row>
    <row r="13" spans="1:8" x14ac:dyDescent="0.3">
      <c r="A13" s="12" t="s">
        <v>5</v>
      </c>
      <c r="B13" s="24" t="s">
        <v>20</v>
      </c>
      <c r="C13" s="6"/>
      <c r="D13" s="15"/>
      <c r="E13" s="18"/>
      <c r="F13" s="20">
        <f>SUM(F12)</f>
        <v>137160</v>
      </c>
      <c r="G13" s="35"/>
      <c r="H13" s="20">
        <f>SUM(H12)</f>
        <v>0</v>
      </c>
    </row>
    <row r="14" spans="1:8" s="2" customFormat="1" ht="15.6" x14ac:dyDescent="0.3">
      <c r="A14" s="10" t="s">
        <v>21</v>
      </c>
      <c r="B14" s="23" t="s">
        <v>22</v>
      </c>
      <c r="C14" s="4" t="s">
        <v>5</v>
      </c>
      <c r="D14" s="16" t="s">
        <v>5</v>
      </c>
      <c r="E14" s="19" t="s">
        <v>5</v>
      </c>
      <c r="F14" s="16" t="s">
        <v>5</v>
      </c>
      <c r="G14" s="36"/>
      <c r="H14" s="32" t="str">
        <f t="shared" si="0"/>
        <v/>
      </c>
    </row>
    <row r="15" spans="1:8" s="2" customFormat="1" ht="15.6" x14ac:dyDescent="0.3">
      <c r="A15" s="10" t="s">
        <v>23</v>
      </c>
      <c r="B15" s="23" t="s">
        <v>24</v>
      </c>
      <c r="C15" s="4" t="s">
        <v>5</v>
      </c>
      <c r="D15" s="16" t="s">
        <v>5</v>
      </c>
      <c r="E15" s="19" t="s">
        <v>5</v>
      </c>
      <c r="F15" s="16" t="s">
        <v>5</v>
      </c>
      <c r="G15" s="36"/>
      <c r="H15" s="32" t="str">
        <f t="shared" si="0"/>
        <v/>
      </c>
    </row>
    <row r="16" spans="1:8" x14ac:dyDescent="0.3">
      <c r="A16" s="11" t="s">
        <v>25</v>
      </c>
      <c r="B16" s="22" t="s">
        <v>26</v>
      </c>
      <c r="C16" s="6" t="s">
        <v>27</v>
      </c>
      <c r="D16" s="15">
        <v>185</v>
      </c>
      <c r="E16" s="18">
        <v>52</v>
      </c>
      <c r="F16" s="15">
        <f>MMULT(D16,E16)</f>
        <v>9620</v>
      </c>
      <c r="G16" s="35"/>
      <c r="H16" s="32">
        <f t="shared" si="0"/>
        <v>0</v>
      </c>
    </row>
    <row r="17" spans="1:8" ht="28.8" x14ac:dyDescent="0.3">
      <c r="A17" s="11" t="s">
        <v>28</v>
      </c>
      <c r="B17" s="22" t="s">
        <v>29</v>
      </c>
      <c r="C17" s="6" t="s">
        <v>27</v>
      </c>
      <c r="D17" s="15">
        <v>310</v>
      </c>
      <c r="E17" s="18">
        <v>24</v>
      </c>
      <c r="F17" s="15">
        <f>MMULT(D17,E17)</f>
        <v>7440</v>
      </c>
      <c r="G17" s="35"/>
      <c r="H17" s="32">
        <f t="shared" si="0"/>
        <v>0</v>
      </c>
    </row>
    <row r="18" spans="1:8" x14ac:dyDescent="0.3">
      <c r="A18" s="12" t="s">
        <v>5</v>
      </c>
      <c r="B18" s="24" t="s">
        <v>30</v>
      </c>
      <c r="C18" s="6"/>
      <c r="D18" s="15"/>
      <c r="E18" s="18"/>
      <c r="F18" s="20">
        <f>SUM(F16:F17)</f>
        <v>17060</v>
      </c>
      <c r="G18" s="35"/>
      <c r="H18" s="20">
        <f>SUM(H16:H17)</f>
        <v>0</v>
      </c>
    </row>
    <row r="19" spans="1:8" s="2" customFormat="1" ht="15.6" x14ac:dyDescent="0.3">
      <c r="A19" s="10" t="s">
        <v>31</v>
      </c>
      <c r="B19" s="23" t="s">
        <v>32</v>
      </c>
      <c r="C19" s="4" t="s">
        <v>5</v>
      </c>
      <c r="D19" s="16" t="s">
        <v>5</v>
      </c>
      <c r="E19" s="19" t="s">
        <v>5</v>
      </c>
      <c r="F19" s="16" t="s">
        <v>5</v>
      </c>
      <c r="G19" s="36"/>
      <c r="H19" s="32" t="str">
        <f t="shared" si="0"/>
        <v/>
      </c>
    </row>
    <row r="20" spans="1:8" ht="43.2" x14ac:dyDescent="0.3">
      <c r="A20" s="11" t="s">
        <v>33</v>
      </c>
      <c r="B20" s="22" t="s">
        <v>34</v>
      </c>
      <c r="C20" s="6" t="s">
        <v>27</v>
      </c>
      <c r="D20" s="15">
        <v>310</v>
      </c>
      <c r="E20" s="18">
        <v>215</v>
      </c>
      <c r="F20" s="15">
        <f>MMULT(D20,E20)</f>
        <v>66650</v>
      </c>
      <c r="G20" s="35"/>
      <c r="H20" s="32">
        <f t="shared" si="0"/>
        <v>0</v>
      </c>
    </row>
    <row r="21" spans="1:8" ht="43.2" x14ac:dyDescent="0.3">
      <c r="A21" s="11" t="s">
        <v>35</v>
      </c>
      <c r="B21" s="22" t="s">
        <v>36</v>
      </c>
      <c r="C21" s="6" t="s">
        <v>27</v>
      </c>
      <c r="D21" s="15">
        <v>273</v>
      </c>
      <c r="E21" s="18">
        <v>305</v>
      </c>
      <c r="F21" s="15">
        <f>MMULT(D21,E21)</f>
        <v>83265</v>
      </c>
      <c r="G21" s="35"/>
      <c r="H21" s="32">
        <f t="shared" si="0"/>
        <v>0</v>
      </c>
    </row>
    <row r="22" spans="1:8" ht="43.2" x14ac:dyDescent="0.3">
      <c r="A22" s="11" t="s">
        <v>37</v>
      </c>
      <c r="B22" s="22" t="s">
        <v>38</v>
      </c>
      <c r="C22" s="6" t="s">
        <v>27</v>
      </c>
      <c r="D22" s="15">
        <v>74</v>
      </c>
      <c r="E22" s="18">
        <v>600</v>
      </c>
      <c r="F22" s="15">
        <f>MMULT(D22,E22)</f>
        <v>44400</v>
      </c>
      <c r="G22" s="35"/>
      <c r="H22" s="32">
        <f t="shared" si="0"/>
        <v>0</v>
      </c>
    </row>
    <row r="23" spans="1:8" x14ac:dyDescent="0.3">
      <c r="A23" s="12" t="s">
        <v>5</v>
      </c>
      <c r="B23" s="24" t="s">
        <v>39</v>
      </c>
      <c r="C23" s="6"/>
      <c r="D23" s="15"/>
      <c r="E23" s="18"/>
      <c r="F23" s="20">
        <f>SUM(F20:F22)</f>
        <v>194315</v>
      </c>
      <c r="G23" s="35"/>
      <c r="H23" s="20">
        <f>SUM(H20:H22)</f>
        <v>0</v>
      </c>
    </row>
    <row r="24" spans="1:8" s="2" customFormat="1" ht="15.6" x14ac:dyDescent="0.3">
      <c r="A24" s="10" t="s">
        <v>40</v>
      </c>
      <c r="B24" s="23" t="s">
        <v>41</v>
      </c>
      <c r="C24" s="4" t="s">
        <v>5</v>
      </c>
      <c r="D24" s="16" t="s">
        <v>5</v>
      </c>
      <c r="E24" s="19" t="s">
        <v>5</v>
      </c>
      <c r="F24" s="16" t="s">
        <v>5</v>
      </c>
      <c r="G24" s="36"/>
      <c r="H24" s="32" t="str">
        <f t="shared" si="0"/>
        <v/>
      </c>
    </row>
    <row r="25" spans="1:8" x14ac:dyDescent="0.3">
      <c r="A25" s="11" t="s">
        <v>42</v>
      </c>
      <c r="B25" s="22" t="s">
        <v>43</v>
      </c>
      <c r="C25" s="6" t="s">
        <v>12</v>
      </c>
      <c r="D25" s="15">
        <v>23</v>
      </c>
      <c r="E25" s="18">
        <v>1290</v>
      </c>
      <c r="F25" s="15">
        <f>MMULT(D25,E25)</f>
        <v>29670</v>
      </c>
      <c r="G25" s="35"/>
      <c r="H25" s="32">
        <f t="shared" si="0"/>
        <v>0</v>
      </c>
    </row>
    <row r="26" spans="1:8" x14ac:dyDescent="0.3">
      <c r="A26" s="11" t="s">
        <v>44</v>
      </c>
      <c r="B26" s="22" t="s">
        <v>45</v>
      </c>
      <c r="C26" s="6" t="s">
        <v>12</v>
      </c>
      <c r="D26" s="15">
        <v>28</v>
      </c>
      <c r="E26" s="18">
        <v>1290</v>
      </c>
      <c r="F26" s="15">
        <f>MMULT(D26,E26)</f>
        <v>36120</v>
      </c>
      <c r="G26" s="35"/>
      <c r="H26" s="32">
        <f t="shared" si="0"/>
        <v>0</v>
      </c>
    </row>
    <row r="27" spans="1:8" x14ac:dyDescent="0.3">
      <c r="A27" s="11" t="s">
        <v>46</v>
      </c>
      <c r="B27" s="22" t="s">
        <v>47</v>
      </c>
      <c r="C27" s="6" t="s">
        <v>12</v>
      </c>
      <c r="D27" s="15">
        <v>229</v>
      </c>
      <c r="E27" s="18">
        <v>1400</v>
      </c>
      <c r="F27" s="15">
        <f>MMULT(D27,E27)</f>
        <v>320600</v>
      </c>
      <c r="G27" s="35"/>
      <c r="H27" s="32">
        <f t="shared" si="0"/>
        <v>0</v>
      </c>
    </row>
    <row r="28" spans="1:8" x14ac:dyDescent="0.3">
      <c r="A28" s="12" t="s">
        <v>5</v>
      </c>
      <c r="B28" s="24" t="s">
        <v>48</v>
      </c>
      <c r="C28" s="6"/>
      <c r="D28" s="15"/>
      <c r="E28" s="18"/>
      <c r="F28" s="20">
        <f>SUM(F25:F27)</f>
        <v>386390</v>
      </c>
      <c r="G28" s="35"/>
      <c r="H28" s="20">
        <f>SUM(H25:H27)</f>
        <v>0</v>
      </c>
    </row>
    <row r="29" spans="1:8" s="2" customFormat="1" ht="15.6" x14ac:dyDescent="0.3">
      <c r="A29" s="10" t="s">
        <v>49</v>
      </c>
      <c r="B29" s="23" t="s">
        <v>50</v>
      </c>
      <c r="C29" s="4" t="s">
        <v>5</v>
      </c>
      <c r="D29" s="16" t="s">
        <v>5</v>
      </c>
      <c r="E29" s="19" t="s">
        <v>5</v>
      </c>
      <c r="F29" s="16" t="s">
        <v>5</v>
      </c>
      <c r="G29" s="36"/>
      <c r="H29" s="32" t="str">
        <f t="shared" si="0"/>
        <v/>
      </c>
    </row>
    <row r="30" spans="1:8" x14ac:dyDescent="0.3">
      <c r="A30" s="11" t="s">
        <v>51</v>
      </c>
      <c r="B30" s="22" t="s">
        <v>52</v>
      </c>
      <c r="C30" s="6" t="s">
        <v>12</v>
      </c>
      <c r="D30" s="15">
        <v>21</v>
      </c>
      <c r="E30" s="18">
        <v>1400</v>
      </c>
      <c r="F30" s="15">
        <f>MMULT(D30,E30)</f>
        <v>29400</v>
      </c>
      <c r="G30" s="35"/>
      <c r="H30" s="32">
        <f t="shared" si="0"/>
        <v>0</v>
      </c>
    </row>
    <row r="31" spans="1:8" x14ac:dyDescent="0.3">
      <c r="A31" s="12" t="s">
        <v>5</v>
      </c>
      <c r="B31" s="24" t="s">
        <v>53</v>
      </c>
      <c r="C31" s="6"/>
      <c r="D31" s="15"/>
      <c r="E31" s="18"/>
      <c r="F31" s="20">
        <f>SUM(F30:F30)</f>
        <v>29400</v>
      </c>
      <c r="G31" s="35"/>
      <c r="H31" s="20">
        <f>SUM(H30:H30)</f>
        <v>0</v>
      </c>
    </row>
    <row r="32" spans="1:8" s="2" customFormat="1" ht="15.6" x14ac:dyDescent="0.3">
      <c r="A32" s="10" t="s">
        <v>54</v>
      </c>
      <c r="B32" s="23" t="s">
        <v>55</v>
      </c>
      <c r="C32" s="4" t="s">
        <v>5</v>
      </c>
      <c r="D32" s="16" t="s">
        <v>5</v>
      </c>
      <c r="E32" s="19" t="s">
        <v>5</v>
      </c>
      <c r="F32" s="16" t="s">
        <v>5</v>
      </c>
      <c r="G32" s="36"/>
      <c r="H32" s="32" t="str">
        <f t="shared" si="0"/>
        <v/>
      </c>
    </row>
    <row r="33" spans="1:8" x14ac:dyDescent="0.3">
      <c r="A33" s="11" t="s">
        <v>56</v>
      </c>
      <c r="B33" s="22" t="s">
        <v>57</v>
      </c>
      <c r="C33" s="6" t="s">
        <v>58</v>
      </c>
      <c r="D33" s="15">
        <v>19</v>
      </c>
      <c r="E33" s="18">
        <v>3000</v>
      </c>
      <c r="F33" s="15">
        <f>MMULT(D33,E33)</f>
        <v>57000</v>
      </c>
      <c r="G33" s="35"/>
      <c r="H33" s="32">
        <f t="shared" si="0"/>
        <v>0</v>
      </c>
    </row>
    <row r="34" spans="1:8" x14ac:dyDescent="0.3">
      <c r="A34" s="11" t="s">
        <v>59</v>
      </c>
      <c r="B34" s="22" t="s">
        <v>60</v>
      </c>
      <c r="C34" s="6" t="s">
        <v>58</v>
      </c>
      <c r="D34" s="15">
        <v>37</v>
      </c>
      <c r="E34" s="18">
        <v>3500</v>
      </c>
      <c r="F34" s="15">
        <f>MMULT(D34,E34)</f>
        <v>129500</v>
      </c>
      <c r="G34" s="35"/>
      <c r="H34" s="32">
        <f t="shared" si="0"/>
        <v>0</v>
      </c>
    </row>
    <row r="35" spans="1:8" x14ac:dyDescent="0.3">
      <c r="A35" s="12" t="s">
        <v>5</v>
      </c>
      <c r="B35" s="24" t="s">
        <v>61</v>
      </c>
      <c r="C35" s="6"/>
      <c r="D35" s="15"/>
      <c r="E35" s="18"/>
      <c r="F35" s="20">
        <f>SUM(F33:F34)</f>
        <v>186500</v>
      </c>
      <c r="G35" s="35"/>
      <c r="H35" s="20">
        <f>SUM(H33:H34)</f>
        <v>0</v>
      </c>
    </row>
    <row r="36" spans="1:8" x14ac:dyDescent="0.3">
      <c r="A36" s="12" t="s">
        <v>5</v>
      </c>
      <c r="B36" s="24" t="s">
        <v>62</v>
      </c>
      <c r="C36" s="6"/>
      <c r="D36" s="15"/>
      <c r="E36" s="18"/>
      <c r="F36" s="20">
        <f>SUM(F18,F23,F28,F31,F35)</f>
        <v>813665</v>
      </c>
      <c r="G36" s="35"/>
      <c r="H36" s="20">
        <f>SUM(H18,H23,H28,H31,H35)</f>
        <v>0</v>
      </c>
    </row>
    <row r="37" spans="1:8" s="2" customFormat="1" ht="15.6" x14ac:dyDescent="0.3">
      <c r="A37" s="10" t="s">
        <v>63</v>
      </c>
      <c r="B37" s="23" t="s">
        <v>64</v>
      </c>
      <c r="C37" s="4" t="s">
        <v>5</v>
      </c>
      <c r="D37" s="16" t="s">
        <v>5</v>
      </c>
      <c r="E37" s="19" t="s">
        <v>5</v>
      </c>
      <c r="F37" s="16" t="s">
        <v>5</v>
      </c>
      <c r="G37" s="36"/>
      <c r="H37" s="32" t="str">
        <f t="shared" si="0"/>
        <v/>
      </c>
    </row>
    <row r="38" spans="1:8" s="2" customFormat="1" ht="15.6" x14ac:dyDescent="0.3">
      <c r="A38" s="10" t="s">
        <v>65</v>
      </c>
      <c r="B38" s="23" t="s">
        <v>64</v>
      </c>
      <c r="C38" s="4" t="s">
        <v>5</v>
      </c>
      <c r="D38" s="16" t="s">
        <v>5</v>
      </c>
      <c r="E38" s="19" t="s">
        <v>5</v>
      </c>
      <c r="F38" s="16" t="s">
        <v>5</v>
      </c>
      <c r="G38" s="36"/>
      <c r="H38" s="32" t="str">
        <f t="shared" si="0"/>
        <v/>
      </c>
    </row>
    <row r="39" spans="1:8" x14ac:dyDescent="0.3">
      <c r="A39" s="11" t="s">
        <v>66</v>
      </c>
      <c r="B39" s="22" t="s">
        <v>67</v>
      </c>
      <c r="C39" s="6" t="s">
        <v>2</v>
      </c>
      <c r="D39" s="15">
        <v>7</v>
      </c>
      <c r="E39" s="18">
        <v>10560</v>
      </c>
      <c r="F39" s="15">
        <f>MMULT(D39,E39)</f>
        <v>73920</v>
      </c>
      <c r="G39" s="35"/>
      <c r="H39" s="32">
        <f t="shared" si="0"/>
        <v>0</v>
      </c>
    </row>
    <row r="40" spans="1:8" x14ac:dyDescent="0.3">
      <c r="A40" s="11" t="s">
        <v>68</v>
      </c>
      <c r="B40" s="22" t="s">
        <v>69</v>
      </c>
      <c r="C40" s="6" t="s">
        <v>2</v>
      </c>
      <c r="D40" s="15">
        <v>5</v>
      </c>
      <c r="E40" s="18">
        <v>642</v>
      </c>
      <c r="F40" s="15">
        <f>MMULT(D40,E40)</f>
        <v>3210</v>
      </c>
      <c r="G40" s="35"/>
      <c r="H40" s="32">
        <f t="shared" si="0"/>
        <v>0</v>
      </c>
    </row>
    <row r="41" spans="1:8" x14ac:dyDescent="0.3">
      <c r="A41" s="12" t="s">
        <v>5</v>
      </c>
      <c r="B41" s="24" t="s">
        <v>70</v>
      </c>
      <c r="C41" s="6"/>
      <c r="D41" s="15"/>
      <c r="E41" s="18"/>
      <c r="F41" s="20">
        <f>SUM(F39:F40)</f>
        <v>77130</v>
      </c>
      <c r="G41" s="35"/>
      <c r="H41" s="20">
        <f>SUM(H39:H40)</f>
        <v>0</v>
      </c>
    </row>
    <row r="42" spans="1:8" x14ac:dyDescent="0.3">
      <c r="A42" s="12" t="s">
        <v>5</v>
      </c>
      <c r="B42" s="24" t="s">
        <v>70</v>
      </c>
      <c r="C42" s="6"/>
      <c r="D42" s="15"/>
      <c r="E42" s="18"/>
      <c r="F42" s="20">
        <f>SUM(F41)</f>
        <v>77130</v>
      </c>
      <c r="G42" s="35"/>
      <c r="H42" s="20">
        <f>SUM(H41)</f>
        <v>0</v>
      </c>
    </row>
    <row r="43" spans="1:8" s="2" customFormat="1" ht="15.6" x14ac:dyDescent="0.3">
      <c r="A43" s="10" t="s">
        <v>71</v>
      </c>
      <c r="B43" s="23" t="s">
        <v>72</v>
      </c>
      <c r="C43" s="4" t="s">
        <v>5</v>
      </c>
      <c r="D43" s="16" t="s">
        <v>5</v>
      </c>
      <c r="E43" s="19" t="s">
        <v>5</v>
      </c>
      <c r="F43" s="16" t="s">
        <v>5</v>
      </c>
      <c r="G43" s="36"/>
      <c r="H43" s="32" t="str">
        <f t="shared" si="0"/>
        <v/>
      </c>
    </row>
    <row r="44" spans="1:8" s="2" customFormat="1" ht="15.6" x14ac:dyDescent="0.3">
      <c r="A44" s="10" t="s">
        <v>73</v>
      </c>
      <c r="B44" s="23" t="s">
        <v>72</v>
      </c>
      <c r="C44" s="4" t="s">
        <v>5</v>
      </c>
      <c r="D44" s="16" t="s">
        <v>5</v>
      </c>
      <c r="E44" s="19" t="s">
        <v>5</v>
      </c>
      <c r="F44" s="16" t="s">
        <v>5</v>
      </c>
      <c r="G44" s="36"/>
      <c r="H44" s="32" t="str">
        <f t="shared" si="0"/>
        <v/>
      </c>
    </row>
    <row r="45" spans="1:8" x14ac:dyDescent="0.3">
      <c r="A45" s="11" t="s">
        <v>74</v>
      </c>
      <c r="B45" s="22" t="s">
        <v>75</v>
      </c>
      <c r="C45" s="6" t="s">
        <v>27</v>
      </c>
      <c r="D45" s="15">
        <v>20</v>
      </c>
      <c r="E45" s="18">
        <v>500</v>
      </c>
      <c r="F45" s="15">
        <f>MMULT(D45,E45)</f>
        <v>10000</v>
      </c>
      <c r="G45" s="35"/>
      <c r="H45" s="32">
        <f t="shared" si="0"/>
        <v>0</v>
      </c>
    </row>
    <row r="46" spans="1:8" x14ac:dyDescent="0.3">
      <c r="A46" s="11" t="s">
        <v>76</v>
      </c>
      <c r="B46" s="22" t="s">
        <v>77</v>
      </c>
      <c r="C46" s="6" t="s">
        <v>27</v>
      </c>
      <c r="D46" s="15">
        <v>10</v>
      </c>
      <c r="E46" s="18">
        <v>500</v>
      </c>
      <c r="F46" s="15">
        <f>MMULT(D46,E46)</f>
        <v>5000</v>
      </c>
      <c r="G46" s="35"/>
      <c r="H46" s="32">
        <f t="shared" si="0"/>
        <v>0</v>
      </c>
    </row>
    <row r="47" spans="1:8" x14ac:dyDescent="0.3">
      <c r="A47" s="12" t="s">
        <v>5</v>
      </c>
      <c r="B47" s="24" t="s">
        <v>78</v>
      </c>
      <c r="C47" s="6"/>
      <c r="D47" s="15"/>
      <c r="E47" s="18"/>
      <c r="F47" s="20">
        <f>SUM(F45:F46)</f>
        <v>15000</v>
      </c>
      <c r="G47" s="35"/>
      <c r="H47" s="20">
        <f>SUM(H45:H46)</f>
        <v>0</v>
      </c>
    </row>
    <row r="48" spans="1:8" x14ac:dyDescent="0.3">
      <c r="A48" s="12" t="s">
        <v>5</v>
      </c>
      <c r="B48" s="24" t="s">
        <v>78</v>
      </c>
      <c r="C48" s="6"/>
      <c r="D48" s="15"/>
      <c r="E48" s="18"/>
      <c r="F48" s="20">
        <f>SUM(F47)</f>
        <v>15000</v>
      </c>
      <c r="G48" s="35"/>
      <c r="H48" s="20">
        <f>SUM(H47)</f>
        <v>0</v>
      </c>
    </row>
    <row r="49" spans="1:8" s="2" customFormat="1" ht="15.6" x14ac:dyDescent="0.3">
      <c r="A49" s="10" t="s">
        <v>79</v>
      </c>
      <c r="B49" s="23" t="s">
        <v>80</v>
      </c>
      <c r="C49" s="4" t="s">
        <v>5</v>
      </c>
      <c r="D49" s="16" t="s">
        <v>5</v>
      </c>
      <c r="E49" s="19" t="s">
        <v>5</v>
      </c>
      <c r="F49" s="16" t="s">
        <v>5</v>
      </c>
      <c r="G49" s="36"/>
      <c r="H49" s="32" t="str">
        <f t="shared" si="0"/>
        <v/>
      </c>
    </row>
    <row r="50" spans="1:8" s="2" customFormat="1" ht="15.6" x14ac:dyDescent="0.3">
      <c r="A50" s="10" t="s">
        <v>81</v>
      </c>
      <c r="B50" s="23" t="s">
        <v>82</v>
      </c>
      <c r="C50" s="4" t="s">
        <v>5</v>
      </c>
      <c r="D50" s="16" t="s">
        <v>5</v>
      </c>
      <c r="E50" s="19" t="s">
        <v>5</v>
      </c>
      <c r="F50" s="16" t="s">
        <v>5</v>
      </c>
      <c r="G50" s="36"/>
      <c r="H50" s="32" t="str">
        <f t="shared" si="0"/>
        <v/>
      </c>
    </row>
    <row r="51" spans="1:8" ht="72" x14ac:dyDescent="0.3">
      <c r="A51" s="11" t="s">
        <v>83</v>
      </c>
      <c r="B51" s="22" t="s">
        <v>84</v>
      </c>
      <c r="C51" s="6" t="s">
        <v>27</v>
      </c>
      <c r="D51" s="15">
        <v>600</v>
      </c>
      <c r="E51" s="18">
        <v>98</v>
      </c>
      <c r="F51" s="15">
        <f>MMULT(D51,E51)</f>
        <v>58800</v>
      </c>
      <c r="G51" s="35"/>
      <c r="H51" s="32">
        <f t="shared" si="0"/>
        <v>0</v>
      </c>
    </row>
    <row r="52" spans="1:8" x14ac:dyDescent="0.3">
      <c r="A52" s="11" t="s">
        <v>85</v>
      </c>
      <c r="B52" s="22" t="s">
        <v>86</v>
      </c>
      <c r="C52" s="6"/>
      <c r="D52" s="15"/>
      <c r="E52" s="18"/>
      <c r="F52" s="15"/>
      <c r="G52" s="35"/>
      <c r="H52" s="32" t="str">
        <f t="shared" si="0"/>
        <v/>
      </c>
    </row>
    <row r="53" spans="1:8" x14ac:dyDescent="0.3">
      <c r="A53" s="12" t="s">
        <v>5</v>
      </c>
      <c r="B53" s="24" t="s">
        <v>87</v>
      </c>
      <c r="C53" s="6"/>
      <c r="D53" s="15"/>
      <c r="E53" s="18"/>
      <c r="F53" s="20">
        <f>SUM(F51:F52)</f>
        <v>58800</v>
      </c>
      <c r="G53" s="35"/>
      <c r="H53" s="20">
        <f>SUM(H51:H52)</f>
        <v>0</v>
      </c>
    </row>
    <row r="54" spans="1:8" s="2" customFormat="1" ht="15.6" x14ac:dyDescent="0.3">
      <c r="A54" s="10" t="s">
        <v>88</v>
      </c>
      <c r="B54" s="23" t="s">
        <v>89</v>
      </c>
      <c r="C54" s="4" t="s">
        <v>5</v>
      </c>
      <c r="D54" s="16" t="s">
        <v>5</v>
      </c>
      <c r="E54" s="19" t="s">
        <v>5</v>
      </c>
      <c r="F54" s="16" t="s">
        <v>5</v>
      </c>
      <c r="G54" s="36"/>
      <c r="H54" s="32" t="str">
        <f t="shared" si="0"/>
        <v/>
      </c>
    </row>
    <row r="55" spans="1:8" ht="57.6" x14ac:dyDescent="0.3">
      <c r="A55" s="11" t="s">
        <v>90</v>
      </c>
      <c r="B55" s="22" t="s">
        <v>91</v>
      </c>
      <c r="C55" s="6" t="s">
        <v>27</v>
      </c>
      <c r="D55" s="15">
        <v>40</v>
      </c>
      <c r="E55" s="18">
        <v>70</v>
      </c>
      <c r="F55" s="15">
        <f>MMULT(D55,E55)</f>
        <v>2800</v>
      </c>
      <c r="G55" s="35"/>
      <c r="H55" s="32">
        <f t="shared" si="0"/>
        <v>0</v>
      </c>
    </row>
    <row r="56" spans="1:8" ht="72" x14ac:dyDescent="0.3">
      <c r="A56" s="11" t="s">
        <v>92</v>
      </c>
      <c r="B56" s="22" t="s">
        <v>93</v>
      </c>
      <c r="C56" s="6" t="s">
        <v>27</v>
      </c>
      <c r="D56" s="15">
        <v>40</v>
      </c>
      <c r="E56" s="18">
        <v>180</v>
      </c>
      <c r="F56" s="15">
        <f>MMULT(D56,E56)</f>
        <v>7200</v>
      </c>
      <c r="G56" s="35"/>
      <c r="H56" s="32">
        <f t="shared" si="0"/>
        <v>0</v>
      </c>
    </row>
    <row r="57" spans="1:8" x14ac:dyDescent="0.3">
      <c r="A57" s="11" t="s">
        <v>94</v>
      </c>
      <c r="B57" s="22" t="s">
        <v>95</v>
      </c>
      <c r="C57" s="6"/>
      <c r="D57" s="15"/>
      <c r="E57" s="18"/>
      <c r="F57" s="15"/>
      <c r="G57" s="35"/>
      <c r="H57" s="32" t="str">
        <f t="shared" si="0"/>
        <v/>
      </c>
    </row>
    <row r="58" spans="1:8" x14ac:dyDescent="0.3">
      <c r="A58" s="12" t="s">
        <v>5</v>
      </c>
      <c r="B58" s="24" t="s">
        <v>96</v>
      </c>
      <c r="C58" s="6"/>
      <c r="D58" s="15"/>
      <c r="E58" s="18"/>
      <c r="F58" s="20">
        <f>SUM(F55:F57)</f>
        <v>10000</v>
      </c>
      <c r="G58" s="35"/>
      <c r="H58" s="20">
        <f>SUM(H55:H57)</f>
        <v>0</v>
      </c>
    </row>
    <row r="59" spans="1:8" s="2" customFormat="1" ht="15.6" x14ac:dyDescent="0.3">
      <c r="A59" s="10" t="s">
        <v>97</v>
      </c>
      <c r="B59" s="23" t="s">
        <v>98</v>
      </c>
      <c r="C59" s="4" t="s">
        <v>5</v>
      </c>
      <c r="D59" s="16" t="s">
        <v>5</v>
      </c>
      <c r="E59" s="19" t="s">
        <v>5</v>
      </c>
      <c r="F59" s="16" t="s">
        <v>5</v>
      </c>
      <c r="G59" s="36"/>
      <c r="H59" s="32" t="str">
        <f t="shared" si="0"/>
        <v/>
      </c>
    </row>
    <row r="60" spans="1:8" ht="43.2" x14ac:dyDescent="0.3">
      <c r="A60" s="11" t="s">
        <v>99</v>
      </c>
      <c r="B60" s="22" t="s">
        <v>100</v>
      </c>
      <c r="C60" s="6" t="s">
        <v>27</v>
      </c>
      <c r="D60" s="15">
        <v>20</v>
      </c>
      <c r="E60" s="18">
        <v>63</v>
      </c>
      <c r="F60" s="15">
        <f>MMULT(D60,E60)</f>
        <v>1260</v>
      </c>
      <c r="G60" s="35"/>
      <c r="H60" s="32">
        <f t="shared" si="0"/>
        <v>0</v>
      </c>
    </row>
    <row r="61" spans="1:8" ht="28.8" x14ac:dyDescent="0.3">
      <c r="A61" s="11" t="s">
        <v>101</v>
      </c>
      <c r="B61" s="22" t="s">
        <v>102</v>
      </c>
      <c r="C61" s="6" t="s">
        <v>2</v>
      </c>
      <c r="D61" s="15">
        <v>2</v>
      </c>
      <c r="E61" s="18">
        <v>55</v>
      </c>
      <c r="F61" s="15">
        <f>MMULT(D61,E61)</f>
        <v>110</v>
      </c>
      <c r="G61" s="35"/>
      <c r="H61" s="32">
        <f t="shared" si="0"/>
        <v>0</v>
      </c>
    </row>
    <row r="62" spans="1:8" ht="28.8" x14ac:dyDescent="0.3">
      <c r="A62" s="11" t="s">
        <v>103</v>
      </c>
      <c r="B62" s="22" t="s">
        <v>104</v>
      </c>
      <c r="C62" s="6" t="s">
        <v>2</v>
      </c>
      <c r="D62" s="15">
        <v>1</v>
      </c>
      <c r="E62" s="18">
        <v>126</v>
      </c>
      <c r="F62" s="15">
        <f>MMULT(D62,E62)</f>
        <v>126</v>
      </c>
      <c r="G62" s="35"/>
      <c r="H62" s="32">
        <f t="shared" si="0"/>
        <v>0</v>
      </c>
    </row>
    <row r="63" spans="1:8" ht="57.6" x14ac:dyDescent="0.3">
      <c r="A63" s="11" t="s">
        <v>105</v>
      </c>
      <c r="B63" s="22" t="s">
        <v>106</v>
      </c>
      <c r="C63" s="6" t="s">
        <v>27</v>
      </c>
      <c r="D63" s="15">
        <v>20</v>
      </c>
      <c r="E63" s="18">
        <v>98</v>
      </c>
      <c r="F63" s="15">
        <f>MMULT(D63,E63)</f>
        <v>1960</v>
      </c>
      <c r="G63" s="35"/>
      <c r="H63" s="32">
        <f t="shared" si="0"/>
        <v>0</v>
      </c>
    </row>
    <row r="64" spans="1:8" x14ac:dyDescent="0.3">
      <c r="A64" s="12" t="s">
        <v>5</v>
      </c>
      <c r="B64" s="24" t="s">
        <v>107</v>
      </c>
      <c r="C64" s="6"/>
      <c r="D64" s="15"/>
      <c r="E64" s="18"/>
      <c r="F64" s="20">
        <f>SUM(F60:F63)</f>
        <v>3456</v>
      </c>
      <c r="G64" s="35"/>
      <c r="H64" s="20">
        <f>SUM(H60:H63)</f>
        <v>0</v>
      </c>
    </row>
    <row r="65" spans="1:8" x14ac:dyDescent="0.3">
      <c r="A65" s="12" t="s">
        <v>5</v>
      </c>
      <c r="B65" s="24" t="s">
        <v>108</v>
      </c>
      <c r="C65" s="6"/>
      <c r="D65" s="15"/>
      <c r="E65" s="18"/>
      <c r="F65" s="20">
        <f>SUM(F53,F58,F64)</f>
        <v>72256</v>
      </c>
      <c r="G65" s="35"/>
      <c r="H65" s="20">
        <f>SUM(H53,H58,H64)</f>
        <v>0</v>
      </c>
    </row>
    <row r="66" spans="1:8" s="2" customFormat="1" ht="15.6" x14ac:dyDescent="0.3">
      <c r="A66" s="10" t="s">
        <v>109</v>
      </c>
      <c r="B66" s="23" t="s">
        <v>110</v>
      </c>
      <c r="C66" s="4" t="s">
        <v>5</v>
      </c>
      <c r="D66" s="16" t="s">
        <v>5</v>
      </c>
      <c r="E66" s="19" t="s">
        <v>5</v>
      </c>
      <c r="F66" s="16" t="s">
        <v>5</v>
      </c>
      <c r="G66" s="36"/>
      <c r="H66" s="32" t="str">
        <f t="shared" si="0"/>
        <v/>
      </c>
    </row>
    <row r="67" spans="1:8" s="2" customFormat="1" ht="15.6" x14ac:dyDescent="0.3">
      <c r="A67" s="10" t="s">
        <v>111</v>
      </c>
      <c r="B67" s="23" t="s">
        <v>110</v>
      </c>
      <c r="C67" s="4" t="s">
        <v>5</v>
      </c>
      <c r="D67" s="16" t="s">
        <v>5</v>
      </c>
      <c r="E67" s="19" t="s">
        <v>5</v>
      </c>
      <c r="F67" s="16" t="s">
        <v>5</v>
      </c>
      <c r="G67" s="36"/>
      <c r="H67" s="32" t="str">
        <f t="shared" si="0"/>
        <v/>
      </c>
    </row>
    <row r="68" spans="1:8" x14ac:dyDescent="0.3">
      <c r="A68" s="11" t="s">
        <v>112</v>
      </c>
      <c r="B68" s="22" t="s">
        <v>113</v>
      </c>
      <c r="C68" s="6" t="s">
        <v>27</v>
      </c>
      <c r="D68" s="15">
        <v>8.1999999999999993</v>
      </c>
      <c r="E68" s="18">
        <v>1087</v>
      </c>
      <c r="F68" s="15">
        <f>MMULT(D68,E68)</f>
        <v>8913.4</v>
      </c>
      <c r="G68" s="35"/>
      <c r="H68" s="32">
        <f t="shared" si="0"/>
        <v>0</v>
      </c>
    </row>
    <row r="69" spans="1:8" x14ac:dyDescent="0.3">
      <c r="A69" s="11" t="s">
        <v>114</v>
      </c>
      <c r="B69" s="22" t="s">
        <v>115</v>
      </c>
      <c r="C69" s="6" t="s">
        <v>2</v>
      </c>
      <c r="D69" s="15">
        <v>1</v>
      </c>
      <c r="E69" s="18">
        <v>2880</v>
      </c>
      <c r="F69" s="15">
        <f>MMULT(D69,E69)</f>
        <v>2880</v>
      </c>
      <c r="G69" s="35"/>
      <c r="H69" s="32">
        <f t="shared" si="0"/>
        <v>0</v>
      </c>
    </row>
    <row r="70" spans="1:8" x14ac:dyDescent="0.3">
      <c r="A70" s="11" t="s">
        <v>116</v>
      </c>
      <c r="B70" s="22" t="s">
        <v>117</v>
      </c>
      <c r="C70" s="6" t="s">
        <v>2</v>
      </c>
      <c r="D70" s="15">
        <v>1</v>
      </c>
      <c r="E70" s="18">
        <v>3456</v>
      </c>
      <c r="F70" s="15">
        <f>MMULT(D70,E70)</f>
        <v>3456</v>
      </c>
      <c r="G70" s="35"/>
      <c r="H70" s="32">
        <f t="shared" si="0"/>
        <v>0</v>
      </c>
    </row>
    <row r="71" spans="1:8" x14ac:dyDescent="0.3">
      <c r="A71" s="11" t="s">
        <v>118</v>
      </c>
      <c r="B71" s="22" t="s">
        <v>119</v>
      </c>
      <c r="C71" s="6" t="s">
        <v>120</v>
      </c>
      <c r="D71" s="15">
        <v>1</v>
      </c>
      <c r="E71" s="18">
        <v>7500</v>
      </c>
      <c r="F71" s="15">
        <f>MMULT(D71,E71)</f>
        <v>7500</v>
      </c>
      <c r="G71" s="35"/>
      <c r="H71" s="32">
        <f t="shared" si="0"/>
        <v>0</v>
      </c>
    </row>
    <row r="72" spans="1:8" x14ac:dyDescent="0.3">
      <c r="A72" s="12" t="s">
        <v>5</v>
      </c>
      <c r="B72" s="24" t="s">
        <v>121</v>
      </c>
      <c r="C72" s="6"/>
      <c r="D72" s="15"/>
      <c r="E72" s="18"/>
      <c r="F72" s="20">
        <f>SUM(F68:F71)</f>
        <v>22749.4</v>
      </c>
      <c r="G72" s="35"/>
      <c r="H72" s="20">
        <f>SUM(H68:H71)</f>
        <v>0</v>
      </c>
    </row>
    <row r="73" spans="1:8" s="2" customFormat="1" ht="15.6" x14ac:dyDescent="0.3">
      <c r="A73" s="10" t="s">
        <v>122</v>
      </c>
      <c r="B73" s="23" t="s">
        <v>123</v>
      </c>
      <c r="C73" s="4" t="s">
        <v>5</v>
      </c>
      <c r="D73" s="16" t="s">
        <v>5</v>
      </c>
      <c r="E73" s="19" t="s">
        <v>5</v>
      </c>
      <c r="F73" s="16" t="s">
        <v>5</v>
      </c>
      <c r="G73" s="36"/>
      <c r="H73" s="32" t="str">
        <f t="shared" ref="H73:H135" si="1">IF(C73="","",G73*D73)</f>
        <v/>
      </c>
    </row>
    <row r="74" spans="1:8" x14ac:dyDescent="0.3">
      <c r="A74" s="11" t="s">
        <v>124</v>
      </c>
      <c r="B74" s="22" t="s">
        <v>125</v>
      </c>
      <c r="C74" s="6" t="s">
        <v>2</v>
      </c>
      <c r="D74" s="15">
        <v>1</v>
      </c>
      <c r="E74" s="18">
        <v>4910</v>
      </c>
      <c r="F74" s="15">
        <f>MMULT(D74,E74)</f>
        <v>4910</v>
      </c>
      <c r="G74" s="35"/>
      <c r="H74" s="32">
        <f t="shared" si="1"/>
        <v>0</v>
      </c>
    </row>
    <row r="75" spans="1:8" x14ac:dyDescent="0.3">
      <c r="A75" s="11" t="s">
        <v>126</v>
      </c>
      <c r="B75" s="22" t="s">
        <v>127</v>
      </c>
      <c r="C75" s="6" t="s">
        <v>2</v>
      </c>
      <c r="D75" s="15">
        <v>1</v>
      </c>
      <c r="E75" s="18">
        <v>2740</v>
      </c>
      <c r="F75" s="15">
        <f>MMULT(D75,E75)</f>
        <v>2740</v>
      </c>
      <c r="G75" s="35"/>
      <c r="H75" s="32">
        <f t="shared" si="1"/>
        <v>0</v>
      </c>
    </row>
    <row r="76" spans="1:8" x14ac:dyDescent="0.3">
      <c r="A76" s="12" t="s">
        <v>5</v>
      </c>
      <c r="B76" s="24" t="s">
        <v>128</v>
      </c>
      <c r="C76" s="6"/>
      <c r="D76" s="15"/>
      <c r="E76" s="18"/>
      <c r="F76" s="20">
        <f>SUM(F74:F75)</f>
        <v>7650</v>
      </c>
      <c r="G76" s="35"/>
      <c r="H76" s="20">
        <f>SUM(H74:H75)</f>
        <v>0</v>
      </c>
    </row>
    <row r="77" spans="1:8" x14ac:dyDescent="0.3">
      <c r="A77" s="12" t="s">
        <v>5</v>
      </c>
      <c r="B77" s="24" t="s">
        <v>121</v>
      </c>
      <c r="C77" s="6"/>
      <c r="D77" s="15"/>
      <c r="E77" s="18"/>
      <c r="F77" s="20">
        <f>SUM(F72,F76)</f>
        <v>30399.4</v>
      </c>
      <c r="G77" s="35"/>
      <c r="H77" s="20">
        <f>SUM(H72,H76)</f>
        <v>0</v>
      </c>
    </row>
    <row r="78" spans="1:8" s="2" customFormat="1" ht="15.6" x14ac:dyDescent="0.3">
      <c r="A78" s="10" t="s">
        <v>129</v>
      </c>
      <c r="B78" s="23" t="s">
        <v>130</v>
      </c>
      <c r="C78" s="4" t="s">
        <v>5</v>
      </c>
      <c r="D78" s="16" t="s">
        <v>5</v>
      </c>
      <c r="E78" s="19" t="s">
        <v>5</v>
      </c>
      <c r="F78" s="16" t="s">
        <v>5</v>
      </c>
      <c r="G78" s="36"/>
      <c r="H78" s="32" t="str">
        <f t="shared" si="1"/>
        <v/>
      </c>
    </row>
    <row r="79" spans="1:8" s="2" customFormat="1" ht="15.6" x14ac:dyDescent="0.3">
      <c r="A79" s="10" t="s">
        <v>131</v>
      </c>
      <c r="B79" s="23" t="s">
        <v>132</v>
      </c>
      <c r="C79" s="4" t="s">
        <v>5</v>
      </c>
      <c r="D79" s="16" t="s">
        <v>5</v>
      </c>
      <c r="E79" s="19" t="s">
        <v>5</v>
      </c>
      <c r="F79" s="16" t="s">
        <v>5</v>
      </c>
      <c r="G79" s="36"/>
      <c r="H79" s="32" t="str">
        <f t="shared" si="1"/>
        <v/>
      </c>
    </row>
    <row r="80" spans="1:8" ht="72" x14ac:dyDescent="0.3">
      <c r="A80" s="11" t="s">
        <v>133</v>
      </c>
      <c r="B80" s="34" t="s">
        <v>134</v>
      </c>
      <c r="C80" s="6"/>
      <c r="D80" s="15"/>
      <c r="E80" s="18"/>
      <c r="F80" s="15"/>
      <c r="G80" s="35"/>
      <c r="H80" s="32" t="str">
        <f t="shared" si="1"/>
        <v/>
      </c>
    </row>
    <row r="81" spans="1:8" ht="28.8" x14ac:dyDescent="0.3">
      <c r="A81" s="11" t="s">
        <v>135</v>
      </c>
      <c r="B81" s="34" t="s">
        <v>136</v>
      </c>
      <c r="C81" s="6"/>
      <c r="D81" s="15"/>
      <c r="E81" s="18"/>
      <c r="F81" s="15"/>
      <c r="G81" s="35"/>
      <c r="H81" s="32" t="str">
        <f t="shared" si="1"/>
        <v/>
      </c>
    </row>
    <row r="82" spans="1:8" ht="28.8" x14ac:dyDescent="0.3">
      <c r="A82" s="11" t="s">
        <v>137</v>
      </c>
      <c r="B82" s="34" t="s">
        <v>138</v>
      </c>
      <c r="C82" s="6"/>
      <c r="D82" s="15"/>
      <c r="E82" s="18"/>
      <c r="F82" s="15"/>
      <c r="G82" s="35"/>
      <c r="H82" s="32" t="str">
        <f t="shared" si="1"/>
        <v/>
      </c>
    </row>
    <row r="83" spans="1:8" ht="43.2" x14ac:dyDescent="0.3">
      <c r="A83" s="11" t="s">
        <v>139</v>
      </c>
      <c r="B83" s="34" t="s">
        <v>140</v>
      </c>
      <c r="C83" s="6"/>
      <c r="D83" s="15"/>
      <c r="E83" s="18"/>
      <c r="F83" s="15"/>
      <c r="G83" s="35"/>
      <c r="H83" s="32" t="str">
        <f t="shared" si="1"/>
        <v/>
      </c>
    </row>
    <row r="84" spans="1:8" ht="28.8" x14ac:dyDescent="0.3">
      <c r="A84" s="11" t="s">
        <v>141</v>
      </c>
      <c r="B84" s="34" t="s">
        <v>142</v>
      </c>
      <c r="C84" s="6"/>
      <c r="D84" s="15"/>
      <c r="E84" s="18"/>
      <c r="F84" s="15"/>
      <c r="G84" s="35"/>
      <c r="H84" s="32" t="str">
        <f t="shared" si="1"/>
        <v/>
      </c>
    </row>
    <row r="85" spans="1:8" x14ac:dyDescent="0.3">
      <c r="A85" s="11" t="s">
        <v>143</v>
      </c>
      <c r="B85" s="34" t="s">
        <v>144</v>
      </c>
      <c r="C85" s="6"/>
      <c r="D85" s="15"/>
      <c r="E85" s="18"/>
      <c r="F85" s="15"/>
      <c r="G85" s="35"/>
      <c r="H85" s="32" t="str">
        <f t="shared" si="1"/>
        <v/>
      </c>
    </row>
    <row r="86" spans="1:8" ht="28.8" x14ac:dyDescent="0.3">
      <c r="A86" s="11" t="s">
        <v>145</v>
      </c>
      <c r="B86" s="34" t="s">
        <v>146</v>
      </c>
      <c r="C86" s="6"/>
      <c r="D86" s="15"/>
      <c r="E86" s="18"/>
      <c r="F86" s="15"/>
      <c r="G86" s="35"/>
      <c r="H86" s="32" t="str">
        <f t="shared" si="1"/>
        <v/>
      </c>
    </row>
    <row r="87" spans="1:8" x14ac:dyDescent="0.3">
      <c r="A87" s="12" t="s">
        <v>5</v>
      </c>
      <c r="B87" s="24" t="s">
        <v>147</v>
      </c>
      <c r="C87" s="6"/>
      <c r="D87" s="15"/>
      <c r="E87" s="18"/>
      <c r="F87" s="20">
        <f>SUM(F80:F86)</f>
        <v>0</v>
      </c>
      <c r="G87" s="35"/>
      <c r="H87" s="20">
        <f>SUM(H80:H86)</f>
        <v>0</v>
      </c>
    </row>
    <row r="88" spans="1:8" s="2" customFormat="1" ht="15.6" x14ac:dyDescent="0.3">
      <c r="A88" s="10" t="s">
        <v>148</v>
      </c>
      <c r="B88" s="23" t="s">
        <v>149</v>
      </c>
      <c r="C88" s="4" t="s">
        <v>5</v>
      </c>
      <c r="D88" s="16" t="s">
        <v>5</v>
      </c>
      <c r="E88" s="19" t="s">
        <v>5</v>
      </c>
      <c r="F88" s="16" t="s">
        <v>5</v>
      </c>
      <c r="G88" s="36"/>
      <c r="H88" s="32" t="str">
        <f t="shared" si="1"/>
        <v/>
      </c>
    </row>
    <row r="89" spans="1:8" ht="43.2" x14ac:dyDescent="0.3">
      <c r="A89" s="11" t="s">
        <v>150</v>
      </c>
      <c r="B89" s="22" t="s">
        <v>151</v>
      </c>
      <c r="C89" s="6" t="s">
        <v>152</v>
      </c>
      <c r="D89" s="15">
        <v>20</v>
      </c>
      <c r="E89" s="18">
        <v>60</v>
      </c>
      <c r="F89" s="15">
        <f t="shared" ref="F89:F96" si="2">MMULT(D89,E89)</f>
        <v>1200</v>
      </c>
      <c r="G89" s="35"/>
      <c r="H89" s="32">
        <f t="shared" si="1"/>
        <v>0</v>
      </c>
    </row>
    <row r="90" spans="1:8" ht="43.2" x14ac:dyDescent="0.3">
      <c r="A90" s="11" t="s">
        <v>153</v>
      </c>
      <c r="B90" s="22" t="s">
        <v>154</v>
      </c>
      <c r="C90" s="6" t="s">
        <v>152</v>
      </c>
      <c r="D90" s="15">
        <v>10</v>
      </c>
      <c r="E90" s="18">
        <v>90</v>
      </c>
      <c r="F90" s="15">
        <f t="shared" si="2"/>
        <v>900</v>
      </c>
      <c r="G90" s="35"/>
      <c r="H90" s="32">
        <f t="shared" si="1"/>
        <v>0</v>
      </c>
    </row>
    <row r="91" spans="1:8" ht="43.2" x14ac:dyDescent="0.3">
      <c r="A91" s="11" t="s">
        <v>155</v>
      </c>
      <c r="B91" s="22" t="s">
        <v>156</v>
      </c>
      <c r="C91" s="6" t="s">
        <v>2</v>
      </c>
      <c r="D91" s="15">
        <v>1</v>
      </c>
      <c r="E91" s="18">
        <v>300</v>
      </c>
      <c r="F91" s="15">
        <f t="shared" si="2"/>
        <v>300</v>
      </c>
      <c r="G91" s="35"/>
      <c r="H91" s="32">
        <f t="shared" si="1"/>
        <v>0</v>
      </c>
    </row>
    <row r="92" spans="1:8" ht="43.2" x14ac:dyDescent="0.3">
      <c r="A92" s="11" t="s">
        <v>157</v>
      </c>
      <c r="B92" s="22" t="s">
        <v>158</v>
      </c>
      <c r="C92" s="6" t="s">
        <v>152</v>
      </c>
      <c r="D92" s="15">
        <v>20</v>
      </c>
      <c r="E92" s="18">
        <v>160</v>
      </c>
      <c r="F92" s="15">
        <f t="shared" si="2"/>
        <v>3200</v>
      </c>
      <c r="G92" s="35"/>
      <c r="H92" s="32">
        <f t="shared" si="1"/>
        <v>0</v>
      </c>
    </row>
    <row r="93" spans="1:8" ht="28.8" x14ac:dyDescent="0.3">
      <c r="A93" s="11" t="s">
        <v>159</v>
      </c>
      <c r="B93" s="22" t="s">
        <v>160</v>
      </c>
      <c r="C93" s="6" t="s">
        <v>152</v>
      </c>
      <c r="D93" s="15">
        <v>10</v>
      </c>
      <c r="E93" s="18">
        <v>250</v>
      </c>
      <c r="F93" s="15">
        <f t="shared" si="2"/>
        <v>2500</v>
      </c>
      <c r="G93" s="35"/>
      <c r="H93" s="32">
        <f t="shared" si="1"/>
        <v>0</v>
      </c>
    </row>
    <row r="94" spans="1:8" x14ac:dyDescent="0.3">
      <c r="A94" s="11" t="s">
        <v>161</v>
      </c>
      <c r="B94" s="22" t="s">
        <v>162</v>
      </c>
      <c r="C94" s="6" t="s">
        <v>2</v>
      </c>
      <c r="D94" s="15">
        <v>1</v>
      </c>
      <c r="E94" s="18">
        <v>600</v>
      </c>
      <c r="F94" s="15">
        <f t="shared" si="2"/>
        <v>600</v>
      </c>
      <c r="G94" s="35"/>
      <c r="H94" s="32">
        <f t="shared" si="1"/>
        <v>0</v>
      </c>
    </row>
    <row r="95" spans="1:8" x14ac:dyDescent="0.3">
      <c r="A95" s="11" t="s">
        <v>163</v>
      </c>
      <c r="B95" s="22" t="s">
        <v>164</v>
      </c>
      <c r="C95" s="6" t="s">
        <v>2</v>
      </c>
      <c r="D95" s="15">
        <v>1</v>
      </c>
      <c r="E95" s="18">
        <v>300</v>
      </c>
      <c r="F95" s="15">
        <f t="shared" si="2"/>
        <v>300</v>
      </c>
      <c r="G95" s="35"/>
      <c r="H95" s="32">
        <f t="shared" si="1"/>
        <v>0</v>
      </c>
    </row>
    <row r="96" spans="1:8" ht="43.2" x14ac:dyDescent="0.3">
      <c r="A96" s="11" t="s">
        <v>165</v>
      </c>
      <c r="B96" s="22" t="s">
        <v>166</v>
      </c>
      <c r="C96" s="6" t="s">
        <v>2</v>
      </c>
      <c r="D96" s="15">
        <v>1</v>
      </c>
      <c r="E96" s="18">
        <v>600</v>
      </c>
      <c r="F96" s="15">
        <f t="shared" si="2"/>
        <v>600</v>
      </c>
      <c r="G96" s="35"/>
      <c r="H96" s="32">
        <f t="shared" si="1"/>
        <v>0</v>
      </c>
    </row>
    <row r="97" spans="1:8" x14ac:dyDescent="0.3">
      <c r="A97" s="12" t="s">
        <v>5</v>
      </c>
      <c r="B97" s="24" t="s">
        <v>167</v>
      </c>
      <c r="C97" s="6"/>
      <c r="D97" s="15"/>
      <c r="E97" s="18"/>
      <c r="F97" s="20">
        <f>SUM(F89:F96)</f>
        <v>9600</v>
      </c>
      <c r="G97" s="35"/>
      <c r="H97" s="20">
        <f>SUM(H89:H96)</f>
        <v>0</v>
      </c>
    </row>
    <row r="98" spans="1:8" s="2" customFormat="1" ht="15.6" x14ac:dyDescent="0.3">
      <c r="A98" s="10" t="s">
        <v>168</v>
      </c>
      <c r="B98" s="23" t="s">
        <v>169</v>
      </c>
      <c r="C98" s="4" t="s">
        <v>5</v>
      </c>
      <c r="D98" s="16" t="s">
        <v>5</v>
      </c>
      <c r="E98" s="19" t="s">
        <v>5</v>
      </c>
      <c r="F98" s="16" t="s">
        <v>5</v>
      </c>
      <c r="G98" s="36"/>
      <c r="H98" s="32" t="str">
        <f t="shared" si="1"/>
        <v/>
      </c>
    </row>
    <row r="99" spans="1:8" ht="43.2" x14ac:dyDescent="0.3">
      <c r="A99" s="11" t="s">
        <v>170</v>
      </c>
      <c r="B99" s="22" t="s">
        <v>171</v>
      </c>
      <c r="C99" s="6" t="s">
        <v>2</v>
      </c>
      <c r="D99" s="15">
        <v>1</v>
      </c>
      <c r="E99" s="18">
        <v>2100</v>
      </c>
      <c r="F99" s="15">
        <f t="shared" ref="F99:F111" si="3">MMULT(D99,E99)</f>
        <v>2100</v>
      </c>
      <c r="G99" s="35"/>
      <c r="H99" s="32">
        <f t="shared" si="1"/>
        <v>0</v>
      </c>
    </row>
    <row r="100" spans="1:8" ht="43.2" x14ac:dyDescent="0.3">
      <c r="A100" s="11" t="s">
        <v>172</v>
      </c>
      <c r="B100" s="22" t="s">
        <v>173</v>
      </c>
      <c r="C100" s="6" t="s">
        <v>2</v>
      </c>
      <c r="D100" s="15">
        <v>1</v>
      </c>
      <c r="E100" s="18">
        <v>2900</v>
      </c>
      <c r="F100" s="15">
        <f t="shared" si="3"/>
        <v>2900</v>
      </c>
      <c r="G100" s="35"/>
      <c r="H100" s="32">
        <f t="shared" si="1"/>
        <v>0</v>
      </c>
    </row>
    <row r="101" spans="1:8" ht="28.8" x14ac:dyDescent="0.3">
      <c r="A101" s="11" t="s">
        <v>174</v>
      </c>
      <c r="B101" s="22" t="s">
        <v>175</v>
      </c>
      <c r="C101" s="6" t="s">
        <v>2</v>
      </c>
      <c r="D101" s="15">
        <v>1</v>
      </c>
      <c r="E101" s="18">
        <v>800</v>
      </c>
      <c r="F101" s="15">
        <f t="shared" si="3"/>
        <v>800</v>
      </c>
      <c r="G101" s="35"/>
      <c r="H101" s="32">
        <f t="shared" si="1"/>
        <v>0</v>
      </c>
    </row>
    <row r="102" spans="1:8" ht="28.8" x14ac:dyDescent="0.3">
      <c r="A102" s="11" t="s">
        <v>176</v>
      </c>
      <c r="B102" s="22" t="s">
        <v>177</v>
      </c>
      <c r="C102" s="6" t="s">
        <v>2</v>
      </c>
      <c r="D102" s="15">
        <v>2</v>
      </c>
      <c r="E102" s="18">
        <v>800</v>
      </c>
      <c r="F102" s="15">
        <f t="shared" si="3"/>
        <v>1600</v>
      </c>
      <c r="G102" s="35"/>
      <c r="H102" s="32">
        <f t="shared" si="1"/>
        <v>0</v>
      </c>
    </row>
    <row r="103" spans="1:8" ht="28.8" x14ac:dyDescent="0.3">
      <c r="A103" s="11" t="s">
        <v>178</v>
      </c>
      <c r="B103" s="22" t="s">
        <v>179</v>
      </c>
      <c r="C103" s="6" t="s">
        <v>2</v>
      </c>
      <c r="D103" s="15">
        <v>2</v>
      </c>
      <c r="E103" s="18">
        <v>600</v>
      </c>
      <c r="F103" s="15">
        <f t="shared" si="3"/>
        <v>1200</v>
      </c>
      <c r="G103" s="35"/>
      <c r="H103" s="32">
        <f t="shared" si="1"/>
        <v>0</v>
      </c>
    </row>
    <row r="104" spans="1:8" ht="28.8" x14ac:dyDescent="0.3">
      <c r="A104" s="11" t="s">
        <v>180</v>
      </c>
      <c r="B104" s="22" t="s">
        <v>181</v>
      </c>
      <c r="C104" s="6" t="s">
        <v>2</v>
      </c>
      <c r="D104" s="15">
        <v>1</v>
      </c>
      <c r="E104" s="18">
        <v>850</v>
      </c>
      <c r="F104" s="15">
        <f t="shared" si="3"/>
        <v>850</v>
      </c>
      <c r="G104" s="35"/>
      <c r="H104" s="32">
        <f t="shared" si="1"/>
        <v>0</v>
      </c>
    </row>
    <row r="105" spans="1:8" x14ac:dyDescent="0.3">
      <c r="A105" s="11" t="s">
        <v>182</v>
      </c>
      <c r="B105" s="22" t="s">
        <v>183</v>
      </c>
      <c r="C105" s="6" t="s">
        <v>2</v>
      </c>
      <c r="D105" s="15">
        <v>2</v>
      </c>
      <c r="E105" s="18">
        <v>750</v>
      </c>
      <c r="F105" s="15">
        <f t="shared" si="3"/>
        <v>1500</v>
      </c>
      <c r="G105" s="35"/>
      <c r="H105" s="32">
        <f t="shared" si="1"/>
        <v>0</v>
      </c>
    </row>
    <row r="106" spans="1:8" x14ac:dyDescent="0.3">
      <c r="A106" s="11" t="s">
        <v>184</v>
      </c>
      <c r="B106" s="22" t="s">
        <v>185</v>
      </c>
      <c r="C106" s="6" t="s">
        <v>2</v>
      </c>
      <c r="D106" s="15">
        <v>1</v>
      </c>
      <c r="E106" s="18">
        <v>280</v>
      </c>
      <c r="F106" s="15">
        <f t="shared" si="3"/>
        <v>280</v>
      </c>
      <c r="G106" s="35"/>
      <c r="H106" s="32">
        <f t="shared" si="1"/>
        <v>0</v>
      </c>
    </row>
    <row r="107" spans="1:8" ht="28.8" x14ac:dyDescent="0.3">
      <c r="A107" s="11" t="s">
        <v>186</v>
      </c>
      <c r="B107" s="22" t="s">
        <v>187</v>
      </c>
      <c r="C107" s="6" t="s">
        <v>2</v>
      </c>
      <c r="D107" s="15">
        <v>1</v>
      </c>
      <c r="E107" s="18">
        <v>500</v>
      </c>
      <c r="F107" s="15">
        <f t="shared" si="3"/>
        <v>500</v>
      </c>
      <c r="G107" s="35"/>
      <c r="H107" s="32">
        <f t="shared" si="1"/>
        <v>0</v>
      </c>
    </row>
    <row r="108" spans="1:8" x14ac:dyDescent="0.3">
      <c r="A108" s="11" t="s">
        <v>188</v>
      </c>
      <c r="B108" s="22" t="s">
        <v>189</v>
      </c>
      <c r="C108" s="6" t="s">
        <v>2</v>
      </c>
      <c r="D108" s="15">
        <v>2</v>
      </c>
      <c r="E108" s="18">
        <v>200</v>
      </c>
      <c r="F108" s="15">
        <f t="shared" si="3"/>
        <v>400</v>
      </c>
      <c r="G108" s="35"/>
      <c r="H108" s="32">
        <f t="shared" si="1"/>
        <v>0</v>
      </c>
    </row>
    <row r="109" spans="1:8" x14ac:dyDescent="0.3">
      <c r="A109" s="11" t="s">
        <v>190</v>
      </c>
      <c r="B109" s="22" t="s">
        <v>191</v>
      </c>
      <c r="C109" s="6" t="s">
        <v>2</v>
      </c>
      <c r="D109" s="15">
        <v>2</v>
      </c>
      <c r="E109" s="18">
        <v>400</v>
      </c>
      <c r="F109" s="15">
        <f t="shared" si="3"/>
        <v>800</v>
      </c>
      <c r="G109" s="35"/>
      <c r="H109" s="32">
        <f t="shared" si="1"/>
        <v>0</v>
      </c>
    </row>
    <row r="110" spans="1:8" x14ac:dyDescent="0.3">
      <c r="A110" s="11" t="s">
        <v>192</v>
      </c>
      <c r="B110" s="22" t="s">
        <v>193</v>
      </c>
      <c r="C110" s="6" t="s">
        <v>2</v>
      </c>
      <c r="D110" s="15">
        <v>1</v>
      </c>
      <c r="E110" s="18">
        <v>1300</v>
      </c>
      <c r="F110" s="15">
        <f t="shared" si="3"/>
        <v>1300</v>
      </c>
      <c r="G110" s="35"/>
      <c r="H110" s="32">
        <f t="shared" si="1"/>
        <v>0</v>
      </c>
    </row>
    <row r="111" spans="1:8" x14ac:dyDescent="0.3">
      <c r="A111" s="11" t="s">
        <v>194</v>
      </c>
      <c r="B111" s="22" t="s">
        <v>195</v>
      </c>
      <c r="C111" s="6" t="s">
        <v>120</v>
      </c>
      <c r="D111" s="15">
        <v>1</v>
      </c>
      <c r="E111" s="18">
        <v>500</v>
      </c>
      <c r="F111" s="15">
        <f t="shared" si="3"/>
        <v>500</v>
      </c>
      <c r="G111" s="35"/>
      <c r="H111" s="32">
        <f t="shared" si="1"/>
        <v>0</v>
      </c>
    </row>
    <row r="112" spans="1:8" x14ac:dyDescent="0.3">
      <c r="A112" s="12" t="s">
        <v>5</v>
      </c>
      <c r="B112" s="24" t="s">
        <v>196</v>
      </c>
      <c r="C112" s="6"/>
      <c r="D112" s="15"/>
      <c r="E112" s="18"/>
      <c r="F112" s="20">
        <f>SUM(F99:F111)</f>
        <v>14730</v>
      </c>
      <c r="G112" s="35"/>
      <c r="H112" s="20">
        <f>SUM(H99:H111)</f>
        <v>0</v>
      </c>
    </row>
    <row r="113" spans="1:8" s="2" customFormat="1" ht="15.6" x14ac:dyDescent="0.3">
      <c r="A113" s="10" t="s">
        <v>197</v>
      </c>
      <c r="B113" s="23" t="s">
        <v>198</v>
      </c>
      <c r="C113" s="4" t="s">
        <v>5</v>
      </c>
      <c r="D113" s="16" t="s">
        <v>5</v>
      </c>
      <c r="E113" s="19" t="s">
        <v>5</v>
      </c>
      <c r="F113" s="16" t="s">
        <v>5</v>
      </c>
      <c r="G113" s="36"/>
      <c r="H113" s="32" t="str">
        <f t="shared" si="1"/>
        <v/>
      </c>
    </row>
    <row r="114" spans="1:8" ht="28.8" x14ac:dyDescent="0.3">
      <c r="A114" s="11" t="s">
        <v>199</v>
      </c>
      <c r="B114" s="22" t="s">
        <v>200</v>
      </c>
      <c r="C114" s="6" t="s">
        <v>152</v>
      </c>
      <c r="D114" s="15">
        <v>10</v>
      </c>
      <c r="E114" s="18">
        <v>110</v>
      </c>
      <c r="F114" s="15">
        <f>MMULT(D114,E114)</f>
        <v>1100</v>
      </c>
      <c r="G114" s="35"/>
      <c r="H114" s="32">
        <f t="shared" si="1"/>
        <v>0</v>
      </c>
    </row>
    <row r="115" spans="1:8" ht="28.8" x14ac:dyDescent="0.3">
      <c r="A115" s="11" t="s">
        <v>201</v>
      </c>
      <c r="B115" s="22" t="s">
        <v>202</v>
      </c>
      <c r="C115" s="6" t="s">
        <v>152</v>
      </c>
      <c r="D115" s="15">
        <v>10</v>
      </c>
      <c r="E115" s="18">
        <v>130</v>
      </c>
      <c r="F115" s="15">
        <f>MMULT(D115,E115)</f>
        <v>1300</v>
      </c>
      <c r="G115" s="35"/>
      <c r="H115" s="32">
        <f t="shared" si="1"/>
        <v>0</v>
      </c>
    </row>
    <row r="116" spans="1:8" ht="43.2" x14ac:dyDescent="0.3">
      <c r="A116" s="11" t="s">
        <v>203</v>
      </c>
      <c r="B116" s="22" t="s">
        <v>204</v>
      </c>
      <c r="C116" s="6" t="s">
        <v>152</v>
      </c>
      <c r="D116" s="15">
        <v>10</v>
      </c>
      <c r="E116" s="18">
        <v>250</v>
      </c>
      <c r="F116" s="15">
        <f>MMULT(D116,E116)</f>
        <v>2500</v>
      </c>
      <c r="G116" s="35"/>
      <c r="H116" s="32">
        <f t="shared" si="1"/>
        <v>0</v>
      </c>
    </row>
    <row r="117" spans="1:8" ht="28.8" x14ac:dyDescent="0.3">
      <c r="A117" s="11" t="s">
        <v>205</v>
      </c>
      <c r="B117" s="22" t="s">
        <v>206</v>
      </c>
      <c r="C117" s="6" t="s">
        <v>152</v>
      </c>
      <c r="D117" s="15">
        <v>10</v>
      </c>
      <c r="E117" s="18">
        <v>184</v>
      </c>
      <c r="F117" s="15">
        <f>MMULT(D117,E117)</f>
        <v>1840</v>
      </c>
      <c r="G117" s="35"/>
      <c r="H117" s="32">
        <f t="shared" si="1"/>
        <v>0</v>
      </c>
    </row>
    <row r="118" spans="1:8" x14ac:dyDescent="0.3">
      <c r="A118" s="12" t="s">
        <v>5</v>
      </c>
      <c r="B118" s="24" t="s">
        <v>207</v>
      </c>
      <c r="C118" s="6"/>
      <c r="D118" s="15"/>
      <c r="E118" s="18"/>
      <c r="F118" s="20">
        <f>SUM(F114:F117)</f>
        <v>6740</v>
      </c>
      <c r="G118" s="35"/>
      <c r="H118" s="20">
        <f>SUM(H114:H117)</f>
        <v>0</v>
      </c>
    </row>
    <row r="119" spans="1:8" s="2" customFormat="1" ht="15.6" x14ac:dyDescent="0.3">
      <c r="A119" s="10" t="s">
        <v>208</v>
      </c>
      <c r="B119" s="23" t="s">
        <v>209</v>
      </c>
      <c r="C119" s="4" t="s">
        <v>5</v>
      </c>
      <c r="D119" s="16" t="s">
        <v>5</v>
      </c>
      <c r="E119" s="19" t="s">
        <v>5</v>
      </c>
      <c r="F119" s="16" t="s">
        <v>5</v>
      </c>
      <c r="G119" s="36"/>
      <c r="H119" s="32" t="str">
        <f t="shared" si="1"/>
        <v/>
      </c>
    </row>
    <row r="120" spans="1:8" x14ac:dyDescent="0.3">
      <c r="A120" s="11" t="s">
        <v>210</v>
      </c>
      <c r="B120" s="22" t="s">
        <v>211</v>
      </c>
      <c r="C120" s="6" t="s">
        <v>2</v>
      </c>
      <c r="D120" s="15">
        <v>1</v>
      </c>
      <c r="E120" s="18">
        <v>1200</v>
      </c>
      <c r="F120" s="15">
        <f t="shared" ref="F120:F127" si="4">MMULT(D120,E120)</f>
        <v>1200</v>
      </c>
      <c r="G120" s="35"/>
      <c r="H120" s="32">
        <f t="shared" si="1"/>
        <v>0</v>
      </c>
    </row>
    <row r="121" spans="1:8" x14ac:dyDescent="0.3">
      <c r="A121" s="11" t="s">
        <v>212</v>
      </c>
      <c r="B121" s="22" t="s">
        <v>213</v>
      </c>
      <c r="C121" s="6" t="s">
        <v>2</v>
      </c>
      <c r="D121" s="15">
        <v>1</v>
      </c>
      <c r="E121" s="18">
        <v>350</v>
      </c>
      <c r="F121" s="15">
        <f t="shared" si="4"/>
        <v>350</v>
      </c>
      <c r="G121" s="35"/>
      <c r="H121" s="32">
        <f t="shared" si="1"/>
        <v>0</v>
      </c>
    </row>
    <row r="122" spans="1:8" ht="28.8" x14ac:dyDescent="0.3">
      <c r="A122" s="11" t="s">
        <v>214</v>
      </c>
      <c r="B122" s="22" t="s">
        <v>215</v>
      </c>
      <c r="C122" s="6" t="s">
        <v>2</v>
      </c>
      <c r="D122" s="15">
        <v>1</v>
      </c>
      <c r="E122" s="18">
        <v>215</v>
      </c>
      <c r="F122" s="15">
        <f t="shared" si="4"/>
        <v>215</v>
      </c>
      <c r="G122" s="35"/>
      <c r="H122" s="32">
        <f t="shared" si="1"/>
        <v>0</v>
      </c>
    </row>
    <row r="123" spans="1:8" x14ac:dyDescent="0.3">
      <c r="A123" s="11" t="s">
        <v>216</v>
      </c>
      <c r="B123" s="22" t="s">
        <v>217</v>
      </c>
      <c r="C123" s="6" t="s">
        <v>2</v>
      </c>
      <c r="D123" s="15">
        <v>2</v>
      </c>
      <c r="E123" s="18">
        <v>350</v>
      </c>
      <c r="F123" s="15">
        <f t="shared" si="4"/>
        <v>700</v>
      </c>
      <c r="G123" s="35"/>
      <c r="H123" s="32">
        <f t="shared" si="1"/>
        <v>0</v>
      </c>
    </row>
    <row r="124" spans="1:8" x14ac:dyDescent="0.3">
      <c r="A124" s="11" t="s">
        <v>218</v>
      </c>
      <c r="B124" s="22" t="s">
        <v>219</v>
      </c>
      <c r="C124" s="6" t="s">
        <v>2</v>
      </c>
      <c r="D124" s="15">
        <v>1</v>
      </c>
      <c r="E124" s="18">
        <v>255</v>
      </c>
      <c r="F124" s="15">
        <f t="shared" si="4"/>
        <v>255</v>
      </c>
      <c r="G124" s="35"/>
      <c r="H124" s="32">
        <f t="shared" si="1"/>
        <v>0</v>
      </c>
    </row>
    <row r="125" spans="1:8" x14ac:dyDescent="0.3">
      <c r="A125" s="11" t="s">
        <v>220</v>
      </c>
      <c r="B125" s="22" t="s">
        <v>221</v>
      </c>
      <c r="C125" s="6" t="s">
        <v>2</v>
      </c>
      <c r="D125" s="15">
        <v>1</v>
      </c>
      <c r="E125" s="18">
        <v>110</v>
      </c>
      <c r="F125" s="15">
        <f t="shared" si="4"/>
        <v>110</v>
      </c>
      <c r="G125" s="35"/>
      <c r="H125" s="32">
        <f t="shared" si="1"/>
        <v>0</v>
      </c>
    </row>
    <row r="126" spans="1:8" x14ac:dyDescent="0.3">
      <c r="A126" s="11" t="s">
        <v>222</v>
      </c>
      <c r="B126" s="22" t="s">
        <v>223</v>
      </c>
      <c r="C126" s="6" t="s">
        <v>2</v>
      </c>
      <c r="D126" s="15">
        <v>1</v>
      </c>
      <c r="E126" s="18">
        <v>600</v>
      </c>
      <c r="F126" s="15">
        <f t="shared" si="4"/>
        <v>600</v>
      </c>
      <c r="G126" s="35"/>
      <c r="H126" s="32">
        <f t="shared" si="1"/>
        <v>0</v>
      </c>
    </row>
    <row r="127" spans="1:8" x14ac:dyDescent="0.3">
      <c r="A127" s="11" t="s">
        <v>224</v>
      </c>
      <c r="B127" s="22" t="s">
        <v>225</v>
      </c>
      <c r="C127" s="6" t="s">
        <v>152</v>
      </c>
      <c r="D127" s="15">
        <v>3</v>
      </c>
      <c r="E127" s="18">
        <v>800</v>
      </c>
      <c r="F127" s="15">
        <f t="shared" si="4"/>
        <v>2400</v>
      </c>
      <c r="G127" s="35"/>
      <c r="H127" s="32">
        <f t="shared" si="1"/>
        <v>0</v>
      </c>
    </row>
    <row r="128" spans="1:8" x14ac:dyDescent="0.3">
      <c r="A128" s="12" t="s">
        <v>5</v>
      </c>
      <c r="B128" s="24" t="s">
        <v>226</v>
      </c>
      <c r="C128" s="6"/>
      <c r="D128" s="15"/>
      <c r="E128" s="18"/>
      <c r="F128" s="20">
        <f>SUM(F120:F127)</f>
        <v>5830</v>
      </c>
      <c r="G128" s="35"/>
      <c r="H128" s="20">
        <f>SUM(H120:H127)</f>
        <v>0</v>
      </c>
    </row>
    <row r="129" spans="1:8" s="2" customFormat="1" ht="15.6" x14ac:dyDescent="0.3">
      <c r="A129" s="10" t="s">
        <v>227</v>
      </c>
      <c r="B129" s="23" t="s">
        <v>228</v>
      </c>
      <c r="C129" s="4" t="s">
        <v>5</v>
      </c>
      <c r="D129" s="16" t="s">
        <v>5</v>
      </c>
      <c r="E129" s="19" t="s">
        <v>5</v>
      </c>
      <c r="F129" s="16" t="s">
        <v>5</v>
      </c>
      <c r="G129" s="36"/>
      <c r="H129" s="32" t="str">
        <f t="shared" si="1"/>
        <v/>
      </c>
    </row>
    <row r="130" spans="1:8" x14ac:dyDescent="0.3">
      <c r="A130" s="11" t="s">
        <v>229</v>
      </c>
      <c r="B130" s="22" t="s">
        <v>230</v>
      </c>
      <c r="C130" s="6"/>
      <c r="D130" s="15"/>
      <c r="E130" s="18"/>
      <c r="F130" s="15"/>
      <c r="G130" s="35"/>
      <c r="H130" s="32" t="str">
        <f t="shared" si="1"/>
        <v/>
      </c>
    </row>
    <row r="131" spans="1:8" x14ac:dyDescent="0.3">
      <c r="A131" s="11" t="s">
        <v>231</v>
      </c>
      <c r="B131" s="22" t="s">
        <v>232</v>
      </c>
      <c r="C131" s="6" t="s">
        <v>2</v>
      </c>
      <c r="D131" s="15">
        <v>4</v>
      </c>
      <c r="E131" s="18">
        <v>700</v>
      </c>
      <c r="F131" s="15">
        <f>MMULT(D131,E131)</f>
        <v>2800</v>
      </c>
      <c r="G131" s="35"/>
      <c r="H131" s="32">
        <f t="shared" si="1"/>
        <v>0</v>
      </c>
    </row>
    <row r="132" spans="1:8" x14ac:dyDescent="0.3">
      <c r="A132" s="11" t="s">
        <v>233</v>
      </c>
      <c r="B132" s="22" t="s">
        <v>234</v>
      </c>
      <c r="C132" s="6" t="s">
        <v>152</v>
      </c>
      <c r="D132" s="15">
        <v>4</v>
      </c>
      <c r="E132" s="18">
        <v>110</v>
      </c>
      <c r="F132" s="15">
        <f>MMULT(D132,E132)</f>
        <v>440</v>
      </c>
      <c r="G132" s="35"/>
      <c r="H132" s="32">
        <f t="shared" si="1"/>
        <v>0</v>
      </c>
    </row>
    <row r="133" spans="1:8" x14ac:dyDescent="0.3">
      <c r="A133" s="11" t="s">
        <v>235</v>
      </c>
      <c r="B133" s="22" t="s">
        <v>236</v>
      </c>
      <c r="C133" s="6" t="s">
        <v>2</v>
      </c>
      <c r="D133" s="15">
        <v>4</v>
      </c>
      <c r="E133" s="18">
        <v>200</v>
      </c>
      <c r="F133" s="15">
        <f>MMULT(D133,E133)</f>
        <v>800</v>
      </c>
      <c r="G133" s="35"/>
      <c r="H133" s="32">
        <f t="shared" si="1"/>
        <v>0</v>
      </c>
    </row>
    <row r="134" spans="1:8" x14ac:dyDescent="0.3">
      <c r="A134" s="11" t="s">
        <v>237</v>
      </c>
      <c r="B134" s="22" t="s">
        <v>238</v>
      </c>
      <c r="C134" s="6" t="s">
        <v>2</v>
      </c>
      <c r="D134" s="15">
        <v>4</v>
      </c>
      <c r="E134" s="18">
        <v>150</v>
      </c>
      <c r="F134" s="15">
        <f>MMULT(D134,E134)</f>
        <v>600</v>
      </c>
      <c r="G134" s="35"/>
      <c r="H134" s="32">
        <f t="shared" si="1"/>
        <v>0</v>
      </c>
    </row>
    <row r="135" spans="1:8" x14ac:dyDescent="0.3">
      <c r="A135" s="11" t="s">
        <v>239</v>
      </c>
      <c r="B135" s="22" t="s">
        <v>240</v>
      </c>
      <c r="C135" s="6" t="s">
        <v>152</v>
      </c>
      <c r="D135" s="15">
        <v>50</v>
      </c>
      <c r="E135" s="18">
        <v>300</v>
      </c>
      <c r="F135" s="15">
        <f>MMULT(D135,E135)</f>
        <v>15000</v>
      </c>
      <c r="G135" s="35"/>
      <c r="H135" s="32">
        <f t="shared" si="1"/>
        <v>0</v>
      </c>
    </row>
    <row r="136" spans="1:8" x14ac:dyDescent="0.3">
      <c r="A136" s="12" t="s">
        <v>5</v>
      </c>
      <c r="B136" s="24" t="s">
        <v>241</v>
      </c>
      <c r="C136" s="6"/>
      <c r="D136" s="15"/>
      <c r="E136" s="18"/>
      <c r="F136" s="20">
        <f>SUM(F130:F135)</f>
        <v>19640</v>
      </c>
      <c r="G136" s="35"/>
      <c r="H136" s="20">
        <f>SUM(H130:H135)</f>
        <v>0</v>
      </c>
    </row>
    <row r="137" spans="1:8" s="2" customFormat="1" ht="15.6" x14ac:dyDescent="0.3">
      <c r="A137" s="10" t="s">
        <v>242</v>
      </c>
      <c r="B137" s="23" t="s">
        <v>243</v>
      </c>
      <c r="C137" s="4" t="s">
        <v>5</v>
      </c>
      <c r="D137" s="16" t="s">
        <v>5</v>
      </c>
      <c r="E137" s="19" t="s">
        <v>5</v>
      </c>
      <c r="F137" s="16" t="s">
        <v>5</v>
      </c>
      <c r="G137" s="36"/>
      <c r="H137" s="32" t="str">
        <f t="shared" ref="H137:H200" si="5">IF(C137="","",G137*D137)</f>
        <v/>
      </c>
    </row>
    <row r="138" spans="1:8" ht="28.8" x14ac:dyDescent="0.3">
      <c r="A138" s="11" t="s">
        <v>244</v>
      </c>
      <c r="B138" s="22" t="s">
        <v>245</v>
      </c>
      <c r="C138" s="6" t="s">
        <v>152</v>
      </c>
      <c r="D138" s="15">
        <v>10</v>
      </c>
      <c r="E138" s="18">
        <v>190</v>
      </c>
      <c r="F138" s="15">
        <f t="shared" ref="F138:F148" si="6">MMULT(D138,E138)</f>
        <v>1900</v>
      </c>
      <c r="G138" s="35"/>
      <c r="H138" s="32">
        <f t="shared" si="5"/>
        <v>0</v>
      </c>
    </row>
    <row r="139" spans="1:8" ht="28.8" x14ac:dyDescent="0.3">
      <c r="A139" s="11" t="s">
        <v>246</v>
      </c>
      <c r="B139" s="22" t="s">
        <v>247</v>
      </c>
      <c r="C139" s="6" t="s">
        <v>152</v>
      </c>
      <c r="D139" s="15">
        <v>10</v>
      </c>
      <c r="E139" s="18">
        <v>210</v>
      </c>
      <c r="F139" s="15">
        <f t="shared" si="6"/>
        <v>2100</v>
      </c>
      <c r="G139" s="35"/>
      <c r="H139" s="32">
        <f t="shared" si="5"/>
        <v>0</v>
      </c>
    </row>
    <row r="140" spans="1:8" ht="28.8" x14ac:dyDescent="0.3">
      <c r="A140" s="11" t="s">
        <v>248</v>
      </c>
      <c r="B140" s="22" t="s">
        <v>249</v>
      </c>
      <c r="C140" s="6" t="s">
        <v>2</v>
      </c>
      <c r="D140" s="15">
        <v>60</v>
      </c>
      <c r="E140" s="18">
        <v>260</v>
      </c>
      <c r="F140" s="15">
        <f t="shared" si="6"/>
        <v>15600</v>
      </c>
      <c r="G140" s="35"/>
      <c r="H140" s="32">
        <f t="shared" si="5"/>
        <v>0</v>
      </c>
    </row>
    <row r="141" spans="1:8" ht="57.6" x14ac:dyDescent="0.3">
      <c r="A141" s="11" t="s">
        <v>250</v>
      </c>
      <c r="B141" s="22" t="s">
        <v>251</v>
      </c>
      <c r="C141" s="6" t="s">
        <v>2</v>
      </c>
      <c r="D141" s="15">
        <v>2</v>
      </c>
      <c r="E141" s="18">
        <v>2600</v>
      </c>
      <c r="F141" s="15">
        <f t="shared" si="6"/>
        <v>5200</v>
      </c>
      <c r="G141" s="35"/>
      <c r="H141" s="32">
        <f t="shared" si="5"/>
        <v>0</v>
      </c>
    </row>
    <row r="142" spans="1:8" ht="57.6" x14ac:dyDescent="0.3">
      <c r="A142" s="11" t="s">
        <v>252</v>
      </c>
      <c r="B142" s="22" t="s">
        <v>253</v>
      </c>
      <c r="C142" s="6" t="s">
        <v>152</v>
      </c>
      <c r="D142" s="15">
        <v>1</v>
      </c>
      <c r="E142" s="18">
        <v>3100</v>
      </c>
      <c r="F142" s="15">
        <f t="shared" si="6"/>
        <v>3100</v>
      </c>
      <c r="G142" s="35"/>
      <c r="H142" s="32">
        <f t="shared" si="5"/>
        <v>0</v>
      </c>
    </row>
    <row r="143" spans="1:8" ht="57.6" x14ac:dyDescent="0.3">
      <c r="A143" s="11" t="s">
        <v>254</v>
      </c>
      <c r="B143" s="22" t="s">
        <v>255</v>
      </c>
      <c r="C143" s="6" t="s">
        <v>2</v>
      </c>
      <c r="D143" s="15">
        <v>1</v>
      </c>
      <c r="E143" s="18">
        <v>3800</v>
      </c>
      <c r="F143" s="15">
        <f t="shared" si="6"/>
        <v>3800</v>
      </c>
      <c r="G143" s="35"/>
      <c r="H143" s="32">
        <f t="shared" si="5"/>
        <v>0</v>
      </c>
    </row>
    <row r="144" spans="1:8" ht="57.6" x14ac:dyDescent="0.3">
      <c r="A144" s="11" t="s">
        <v>256</v>
      </c>
      <c r="B144" s="22" t="s">
        <v>257</v>
      </c>
      <c r="C144" s="6" t="s">
        <v>2</v>
      </c>
      <c r="D144" s="15">
        <v>1</v>
      </c>
      <c r="E144" s="18">
        <v>4200</v>
      </c>
      <c r="F144" s="15">
        <f t="shared" si="6"/>
        <v>4200</v>
      </c>
      <c r="G144" s="35"/>
      <c r="H144" s="32">
        <f t="shared" si="5"/>
        <v>0</v>
      </c>
    </row>
    <row r="145" spans="1:8" x14ac:dyDescent="0.3">
      <c r="A145" s="11" t="s">
        <v>258</v>
      </c>
      <c r="B145" s="22" t="s">
        <v>259</v>
      </c>
      <c r="C145" s="6" t="s">
        <v>2</v>
      </c>
      <c r="D145" s="15">
        <v>3</v>
      </c>
      <c r="E145" s="18">
        <v>1100</v>
      </c>
      <c r="F145" s="15">
        <f t="shared" si="6"/>
        <v>3300</v>
      </c>
      <c r="G145" s="35"/>
      <c r="H145" s="32">
        <f t="shared" si="5"/>
        <v>0</v>
      </c>
    </row>
    <row r="146" spans="1:8" x14ac:dyDescent="0.3">
      <c r="A146" s="11" t="s">
        <v>260</v>
      </c>
      <c r="B146" s="22" t="s">
        <v>261</v>
      </c>
      <c r="C146" s="6" t="s">
        <v>120</v>
      </c>
      <c r="D146" s="15">
        <v>1</v>
      </c>
      <c r="E146" s="18">
        <v>1200</v>
      </c>
      <c r="F146" s="15">
        <f t="shared" si="6"/>
        <v>1200</v>
      </c>
      <c r="G146" s="35"/>
      <c r="H146" s="32">
        <f t="shared" si="5"/>
        <v>0</v>
      </c>
    </row>
    <row r="147" spans="1:8" ht="57.6" x14ac:dyDescent="0.3">
      <c r="A147" s="11" t="s">
        <v>262</v>
      </c>
      <c r="B147" s="22" t="s">
        <v>263</v>
      </c>
      <c r="C147" s="6" t="s">
        <v>2</v>
      </c>
      <c r="D147" s="15">
        <v>3</v>
      </c>
      <c r="E147" s="18">
        <v>1500</v>
      </c>
      <c r="F147" s="15">
        <f t="shared" si="6"/>
        <v>4500</v>
      </c>
      <c r="G147" s="35"/>
      <c r="H147" s="32">
        <f t="shared" si="5"/>
        <v>0</v>
      </c>
    </row>
    <row r="148" spans="1:8" ht="57.6" x14ac:dyDescent="0.3">
      <c r="A148" s="11" t="s">
        <v>264</v>
      </c>
      <c r="B148" s="22" t="s">
        <v>265</v>
      </c>
      <c r="C148" s="6" t="s">
        <v>2</v>
      </c>
      <c r="D148" s="15">
        <v>1</v>
      </c>
      <c r="E148" s="18">
        <v>1400</v>
      </c>
      <c r="F148" s="15">
        <f t="shared" si="6"/>
        <v>1400</v>
      </c>
      <c r="G148" s="35"/>
      <c r="H148" s="32">
        <f t="shared" si="5"/>
        <v>0</v>
      </c>
    </row>
    <row r="149" spans="1:8" x14ac:dyDescent="0.3">
      <c r="A149" s="12" t="s">
        <v>5</v>
      </c>
      <c r="B149" s="24" t="s">
        <v>266</v>
      </c>
      <c r="C149" s="6"/>
      <c r="D149" s="15"/>
      <c r="E149" s="18"/>
      <c r="F149" s="20">
        <f>SUM(F138:F148)</f>
        <v>46300</v>
      </c>
      <c r="G149" s="35"/>
      <c r="H149" s="20">
        <f>SUM(H138:H148)</f>
        <v>0</v>
      </c>
    </row>
    <row r="150" spans="1:8" x14ac:dyDescent="0.3">
      <c r="A150" s="12" t="s">
        <v>5</v>
      </c>
      <c r="B150" s="24" t="s">
        <v>267</v>
      </c>
      <c r="C150" s="6"/>
      <c r="D150" s="15"/>
      <c r="E150" s="18"/>
      <c r="F150" s="20">
        <f>SUM(F87,F97,F112,F118,F128,F136,F149)</f>
        <v>102840</v>
      </c>
      <c r="G150" s="35"/>
      <c r="H150" s="20">
        <f>SUM(H87,H97,H112,H118,H128,H136,H149)</f>
        <v>0</v>
      </c>
    </row>
    <row r="151" spans="1:8" s="2" customFormat="1" ht="15.6" x14ac:dyDescent="0.3">
      <c r="A151" s="10" t="s">
        <v>268</v>
      </c>
      <c r="B151" s="23" t="s">
        <v>269</v>
      </c>
      <c r="C151" s="4" t="s">
        <v>5</v>
      </c>
      <c r="D151" s="16" t="s">
        <v>5</v>
      </c>
      <c r="E151" s="19" t="s">
        <v>5</v>
      </c>
      <c r="F151" s="16" t="s">
        <v>5</v>
      </c>
      <c r="G151" s="36"/>
      <c r="H151" s="32" t="str">
        <f t="shared" si="5"/>
        <v/>
      </c>
    </row>
    <row r="152" spans="1:8" s="2" customFormat="1" ht="15.6" x14ac:dyDescent="0.3">
      <c r="A152" s="10" t="s">
        <v>270</v>
      </c>
      <c r="B152" s="23" t="s">
        <v>271</v>
      </c>
      <c r="C152" s="4" t="s">
        <v>5</v>
      </c>
      <c r="D152" s="16" t="s">
        <v>5</v>
      </c>
      <c r="E152" s="19" t="s">
        <v>5</v>
      </c>
      <c r="F152" s="16" t="s">
        <v>5</v>
      </c>
      <c r="G152" s="36"/>
      <c r="H152" s="32" t="str">
        <f t="shared" si="5"/>
        <v/>
      </c>
    </row>
    <row r="153" spans="1:8" ht="28.8" x14ac:dyDescent="0.3">
      <c r="A153" s="11" t="s">
        <v>272</v>
      </c>
      <c r="B153" s="22" t="s">
        <v>273</v>
      </c>
      <c r="C153" s="6"/>
      <c r="D153" s="15"/>
      <c r="E153" s="18"/>
      <c r="F153" s="15"/>
      <c r="G153" s="35"/>
      <c r="H153" s="32" t="str">
        <f t="shared" si="5"/>
        <v/>
      </c>
    </row>
    <row r="154" spans="1:8" x14ac:dyDescent="0.3">
      <c r="A154" s="11" t="s">
        <v>274</v>
      </c>
      <c r="B154" s="22" t="s">
        <v>275</v>
      </c>
      <c r="C154" s="6"/>
      <c r="D154" s="15"/>
      <c r="E154" s="18"/>
      <c r="F154" s="15"/>
      <c r="G154" s="35"/>
      <c r="H154" s="32" t="str">
        <f t="shared" si="5"/>
        <v/>
      </c>
    </row>
    <row r="155" spans="1:8" x14ac:dyDescent="0.3">
      <c r="A155" s="11" t="s">
        <v>276</v>
      </c>
      <c r="B155" s="22" t="s">
        <v>277</v>
      </c>
      <c r="C155" s="6" t="s">
        <v>152</v>
      </c>
      <c r="D155" s="15">
        <v>20</v>
      </c>
      <c r="E155" s="18">
        <v>13</v>
      </c>
      <c r="F155" s="15">
        <f>MMULT(D155,E155)</f>
        <v>260</v>
      </c>
      <c r="G155" s="35"/>
      <c r="H155" s="32">
        <f t="shared" si="5"/>
        <v>0</v>
      </c>
    </row>
    <row r="156" spans="1:8" x14ac:dyDescent="0.3">
      <c r="A156" s="11" t="s">
        <v>278</v>
      </c>
      <c r="B156" s="22" t="s">
        <v>279</v>
      </c>
      <c r="C156" s="6" t="s">
        <v>152</v>
      </c>
      <c r="D156" s="15">
        <v>30</v>
      </c>
      <c r="E156" s="18">
        <v>45</v>
      </c>
      <c r="F156" s="15">
        <f>MMULT(D156,E156)</f>
        <v>1350</v>
      </c>
      <c r="G156" s="35"/>
      <c r="H156" s="32">
        <f t="shared" si="5"/>
        <v>0</v>
      </c>
    </row>
    <row r="157" spans="1:8" x14ac:dyDescent="0.3">
      <c r="A157" s="11" t="s">
        <v>280</v>
      </c>
      <c r="B157" s="22" t="s">
        <v>281</v>
      </c>
      <c r="C157" s="6" t="s">
        <v>152</v>
      </c>
      <c r="D157" s="15">
        <v>2</v>
      </c>
      <c r="E157" s="18">
        <v>150</v>
      </c>
      <c r="F157" s="15">
        <f>MMULT(D157,E157)</f>
        <v>300</v>
      </c>
      <c r="G157" s="35"/>
      <c r="H157" s="32">
        <f t="shared" si="5"/>
        <v>0</v>
      </c>
    </row>
    <row r="158" spans="1:8" x14ac:dyDescent="0.3">
      <c r="A158" s="11" t="s">
        <v>280</v>
      </c>
      <c r="B158" s="22" t="s">
        <v>282</v>
      </c>
      <c r="C158" s="6"/>
      <c r="D158" s="15"/>
      <c r="E158" s="18"/>
      <c r="F158" s="15"/>
      <c r="G158" s="35"/>
      <c r="H158" s="32" t="str">
        <f t="shared" si="5"/>
        <v/>
      </c>
    </row>
    <row r="159" spans="1:8" x14ac:dyDescent="0.3">
      <c r="A159" s="11" t="s">
        <v>283</v>
      </c>
      <c r="B159" s="22" t="s">
        <v>284</v>
      </c>
      <c r="C159" s="6"/>
      <c r="D159" s="15"/>
      <c r="E159" s="18"/>
      <c r="F159" s="15"/>
      <c r="G159" s="35"/>
      <c r="H159" s="32" t="str">
        <f t="shared" si="5"/>
        <v/>
      </c>
    </row>
    <row r="160" spans="1:8" ht="28.8" x14ac:dyDescent="0.3">
      <c r="A160" s="11" t="s">
        <v>283</v>
      </c>
      <c r="B160" s="22" t="s">
        <v>285</v>
      </c>
      <c r="C160" s="6" t="s">
        <v>152</v>
      </c>
      <c r="D160" s="15">
        <v>20</v>
      </c>
      <c r="E160" s="18">
        <v>40</v>
      </c>
      <c r="F160" s="15">
        <f>MMULT(D160,E160)</f>
        <v>800</v>
      </c>
      <c r="G160" s="35"/>
      <c r="H160" s="32">
        <f t="shared" si="5"/>
        <v>0</v>
      </c>
    </row>
    <row r="161" spans="1:8" x14ac:dyDescent="0.3">
      <c r="A161" s="11" t="s">
        <v>286</v>
      </c>
      <c r="B161" s="22" t="s">
        <v>287</v>
      </c>
      <c r="C161" s="6" t="s">
        <v>152</v>
      </c>
      <c r="D161" s="15">
        <v>5</v>
      </c>
      <c r="E161" s="18">
        <v>75</v>
      </c>
      <c r="F161" s="15">
        <f>MMULT(D161,E161)</f>
        <v>375</v>
      </c>
      <c r="G161" s="35"/>
      <c r="H161" s="32">
        <f t="shared" si="5"/>
        <v>0</v>
      </c>
    </row>
    <row r="162" spans="1:8" ht="43.2" x14ac:dyDescent="0.3">
      <c r="A162" s="11" t="s">
        <v>288</v>
      </c>
      <c r="B162" s="22" t="s">
        <v>289</v>
      </c>
      <c r="C162" s="6" t="s">
        <v>2</v>
      </c>
      <c r="D162" s="15">
        <v>1</v>
      </c>
      <c r="E162" s="18">
        <v>2500</v>
      </c>
      <c r="F162" s="15">
        <f>MMULT(D162,E162)</f>
        <v>2500</v>
      </c>
      <c r="G162" s="35"/>
      <c r="H162" s="32">
        <f t="shared" si="5"/>
        <v>0</v>
      </c>
    </row>
    <row r="163" spans="1:8" ht="28.8" x14ac:dyDescent="0.3">
      <c r="A163" s="11" t="s">
        <v>290</v>
      </c>
      <c r="B163" s="22" t="s">
        <v>291</v>
      </c>
      <c r="C163" s="6" t="s">
        <v>2</v>
      </c>
      <c r="D163" s="15">
        <v>1</v>
      </c>
      <c r="E163" s="18">
        <v>3650</v>
      </c>
      <c r="F163" s="15">
        <f>MMULT(D163,E163)</f>
        <v>3650</v>
      </c>
      <c r="G163" s="35"/>
      <c r="H163" s="32">
        <f t="shared" si="5"/>
        <v>0</v>
      </c>
    </row>
    <row r="164" spans="1:8" x14ac:dyDescent="0.3">
      <c r="A164" s="12" t="s">
        <v>5</v>
      </c>
      <c r="B164" s="24" t="s">
        <v>292</v>
      </c>
      <c r="C164" s="6"/>
      <c r="D164" s="15"/>
      <c r="E164" s="18"/>
      <c r="F164" s="20">
        <f>SUM(F153:F163)</f>
        <v>9235</v>
      </c>
      <c r="G164" s="35"/>
      <c r="H164" s="20">
        <f>SUM(H153:H163)</f>
        <v>0</v>
      </c>
    </row>
    <row r="165" spans="1:8" s="2" customFormat="1" ht="15.6" x14ac:dyDescent="0.3">
      <c r="A165" s="10" t="s">
        <v>293</v>
      </c>
      <c r="B165" s="23" t="s">
        <v>294</v>
      </c>
      <c r="C165" s="4" t="s">
        <v>5</v>
      </c>
      <c r="D165" s="16" t="s">
        <v>5</v>
      </c>
      <c r="E165" s="19" t="s">
        <v>5</v>
      </c>
      <c r="F165" s="16" t="s">
        <v>5</v>
      </c>
      <c r="G165" s="36"/>
      <c r="H165" s="32" t="str">
        <f t="shared" si="5"/>
        <v/>
      </c>
    </row>
    <row r="166" spans="1:8" ht="28.8" x14ac:dyDescent="0.3">
      <c r="A166" s="11" t="s">
        <v>295</v>
      </c>
      <c r="B166" s="22" t="s">
        <v>296</v>
      </c>
      <c r="C166" s="6"/>
      <c r="D166" s="15"/>
      <c r="E166" s="18"/>
      <c r="F166" s="15"/>
      <c r="G166" s="35"/>
      <c r="H166" s="32" t="str">
        <f t="shared" si="5"/>
        <v/>
      </c>
    </row>
    <row r="167" spans="1:8" ht="28.8" x14ac:dyDescent="0.3">
      <c r="A167" s="11" t="s">
        <v>297</v>
      </c>
      <c r="B167" s="22" t="s">
        <v>298</v>
      </c>
      <c r="C167" s="6" t="s">
        <v>152</v>
      </c>
      <c r="D167" s="15">
        <v>50</v>
      </c>
      <c r="E167" s="18">
        <v>13</v>
      </c>
      <c r="F167" s="15">
        <f>MMULT(D167,E167)</f>
        <v>650</v>
      </c>
      <c r="G167" s="35"/>
      <c r="H167" s="32">
        <f t="shared" si="5"/>
        <v>0</v>
      </c>
    </row>
    <row r="168" spans="1:8" x14ac:dyDescent="0.3">
      <c r="A168" s="11" t="s">
        <v>299</v>
      </c>
      <c r="B168" s="22" t="s">
        <v>300</v>
      </c>
      <c r="C168" s="6"/>
      <c r="D168" s="15"/>
      <c r="E168" s="18"/>
      <c r="F168" s="15"/>
      <c r="G168" s="35"/>
      <c r="H168" s="32" t="str">
        <f t="shared" si="5"/>
        <v/>
      </c>
    </row>
    <row r="169" spans="1:8" x14ac:dyDescent="0.3">
      <c r="A169" s="11" t="s">
        <v>301</v>
      </c>
      <c r="B169" s="22" t="s">
        <v>302</v>
      </c>
      <c r="C169" s="6" t="s">
        <v>152</v>
      </c>
      <c r="D169" s="15">
        <v>20</v>
      </c>
      <c r="E169" s="18">
        <v>28</v>
      </c>
      <c r="F169" s="15">
        <f>MMULT(D169,E169)</f>
        <v>560</v>
      </c>
      <c r="G169" s="35"/>
      <c r="H169" s="32">
        <f t="shared" si="5"/>
        <v>0</v>
      </c>
    </row>
    <row r="170" spans="1:8" x14ac:dyDescent="0.3">
      <c r="A170" s="12" t="s">
        <v>5</v>
      </c>
      <c r="B170" s="24" t="s">
        <v>303</v>
      </c>
      <c r="C170" s="6"/>
      <c r="D170" s="15"/>
      <c r="E170" s="18"/>
      <c r="F170" s="20">
        <f>SUM(F166:F169)</f>
        <v>1210</v>
      </c>
      <c r="G170" s="35"/>
      <c r="H170" s="20">
        <f>SUM(H166:H169)</f>
        <v>0</v>
      </c>
    </row>
    <row r="171" spans="1:8" s="2" customFormat="1" ht="15.6" x14ac:dyDescent="0.3">
      <c r="A171" s="10" t="s">
        <v>304</v>
      </c>
      <c r="B171" s="23" t="s">
        <v>305</v>
      </c>
      <c r="C171" s="4" t="s">
        <v>5</v>
      </c>
      <c r="D171" s="16" t="s">
        <v>5</v>
      </c>
      <c r="E171" s="19" t="s">
        <v>5</v>
      </c>
      <c r="F171" s="16" t="s">
        <v>5</v>
      </c>
      <c r="G171" s="36"/>
      <c r="H171" s="32" t="str">
        <f t="shared" si="5"/>
        <v/>
      </c>
    </row>
    <row r="172" spans="1:8" x14ac:dyDescent="0.3">
      <c r="A172" s="11" t="s">
        <v>306</v>
      </c>
      <c r="B172" s="22" t="s">
        <v>307</v>
      </c>
      <c r="C172" s="6" t="s">
        <v>120</v>
      </c>
      <c r="D172" s="15">
        <v>1</v>
      </c>
      <c r="E172" s="18">
        <v>3500</v>
      </c>
      <c r="F172" s="15">
        <f>MMULT(D172,E172)</f>
        <v>3500</v>
      </c>
      <c r="G172" s="35"/>
      <c r="H172" s="32">
        <f t="shared" si="5"/>
        <v>0</v>
      </c>
    </row>
    <row r="173" spans="1:8" x14ac:dyDescent="0.3">
      <c r="A173" s="11" t="s">
        <v>308</v>
      </c>
      <c r="B173" s="22" t="s">
        <v>309</v>
      </c>
      <c r="C173" s="6" t="s">
        <v>2</v>
      </c>
      <c r="D173" s="15">
        <v>1</v>
      </c>
      <c r="E173" s="18">
        <v>500</v>
      </c>
      <c r="F173" s="15">
        <f>MMULT(D173,E173)</f>
        <v>500</v>
      </c>
      <c r="G173" s="35"/>
      <c r="H173" s="32">
        <f t="shared" si="5"/>
        <v>0</v>
      </c>
    </row>
    <row r="174" spans="1:8" ht="28.8" x14ac:dyDescent="0.3">
      <c r="A174" s="11" t="s">
        <v>310</v>
      </c>
      <c r="B174" s="22" t="s">
        <v>311</v>
      </c>
      <c r="C174" s="6" t="s">
        <v>312</v>
      </c>
      <c r="D174" s="15">
        <v>6</v>
      </c>
      <c r="E174" s="18">
        <v>200</v>
      </c>
      <c r="F174" s="15">
        <f>MMULT(D174,E174)</f>
        <v>1200</v>
      </c>
      <c r="G174" s="35"/>
      <c r="H174" s="32">
        <f t="shared" si="5"/>
        <v>0</v>
      </c>
    </row>
    <row r="175" spans="1:8" ht="28.8" x14ac:dyDescent="0.3">
      <c r="A175" s="11" t="s">
        <v>313</v>
      </c>
      <c r="B175" s="22" t="s">
        <v>314</v>
      </c>
      <c r="C175" s="6" t="s">
        <v>120</v>
      </c>
      <c r="D175" s="15">
        <v>2</v>
      </c>
      <c r="E175" s="18">
        <v>1000</v>
      </c>
      <c r="F175" s="15">
        <f>MMULT(D175,E175)</f>
        <v>2000</v>
      </c>
      <c r="G175" s="35"/>
      <c r="H175" s="32">
        <f t="shared" si="5"/>
        <v>0</v>
      </c>
    </row>
    <row r="176" spans="1:8" x14ac:dyDescent="0.3">
      <c r="A176" s="12" t="s">
        <v>5</v>
      </c>
      <c r="B176" s="24" t="s">
        <v>315</v>
      </c>
      <c r="C176" s="6"/>
      <c r="D176" s="15"/>
      <c r="E176" s="18"/>
      <c r="F176" s="20">
        <f>SUM(F172:F175)</f>
        <v>7200</v>
      </c>
      <c r="G176" s="35"/>
      <c r="H176" s="20">
        <f>SUM(H172:H175)</f>
        <v>0</v>
      </c>
    </row>
    <row r="177" spans="1:8" s="2" customFormat="1" ht="15.6" x14ac:dyDescent="0.3">
      <c r="A177" s="10" t="s">
        <v>316</v>
      </c>
      <c r="B177" s="23" t="s">
        <v>317</v>
      </c>
      <c r="C177" s="4" t="s">
        <v>5</v>
      </c>
      <c r="D177" s="16" t="s">
        <v>5</v>
      </c>
      <c r="E177" s="19" t="s">
        <v>5</v>
      </c>
      <c r="F177" s="16" t="s">
        <v>5</v>
      </c>
      <c r="G177" s="36"/>
      <c r="H177" s="32" t="str">
        <f t="shared" si="5"/>
        <v/>
      </c>
    </row>
    <row r="178" spans="1:8" ht="28.8" x14ac:dyDescent="0.3">
      <c r="A178" s="11" t="s">
        <v>318</v>
      </c>
      <c r="B178" s="22" t="s">
        <v>319</v>
      </c>
      <c r="C178" s="6" t="s">
        <v>120</v>
      </c>
      <c r="D178" s="15">
        <v>1</v>
      </c>
      <c r="E178" s="18">
        <v>8500</v>
      </c>
      <c r="F178" s="15">
        <f>MMULT(D178,E178)</f>
        <v>8500</v>
      </c>
      <c r="G178" s="35"/>
      <c r="H178" s="32">
        <f t="shared" si="5"/>
        <v>0</v>
      </c>
    </row>
    <row r="179" spans="1:8" x14ac:dyDescent="0.3">
      <c r="A179" s="11" t="s">
        <v>320</v>
      </c>
      <c r="B179" s="22" t="s">
        <v>321</v>
      </c>
      <c r="C179" s="6" t="s">
        <v>120</v>
      </c>
      <c r="D179" s="15">
        <v>2</v>
      </c>
      <c r="E179" s="18">
        <v>250</v>
      </c>
      <c r="F179" s="15">
        <f>MMULT(D179,E179)</f>
        <v>500</v>
      </c>
      <c r="G179" s="35"/>
      <c r="H179" s="32">
        <f t="shared" si="5"/>
        <v>0</v>
      </c>
    </row>
    <row r="180" spans="1:8" ht="28.8" x14ac:dyDescent="0.3">
      <c r="A180" s="11" t="s">
        <v>322</v>
      </c>
      <c r="B180" s="22" t="s">
        <v>323</v>
      </c>
      <c r="C180" s="6" t="s">
        <v>120</v>
      </c>
      <c r="D180" s="15">
        <v>5</v>
      </c>
      <c r="E180" s="18">
        <v>600</v>
      </c>
      <c r="F180" s="15">
        <f>MMULT(D180,E180)</f>
        <v>3000</v>
      </c>
      <c r="G180" s="35"/>
      <c r="H180" s="32">
        <f t="shared" si="5"/>
        <v>0</v>
      </c>
    </row>
    <row r="181" spans="1:8" x14ac:dyDescent="0.3">
      <c r="A181" s="11" t="s">
        <v>324</v>
      </c>
      <c r="B181" s="22" t="s">
        <v>325</v>
      </c>
      <c r="C181" s="6" t="s">
        <v>120</v>
      </c>
      <c r="D181" s="15">
        <v>1</v>
      </c>
      <c r="E181" s="18">
        <v>4500</v>
      </c>
      <c r="F181" s="15">
        <f>MMULT(D181,E181)</f>
        <v>4500</v>
      </c>
      <c r="G181" s="35"/>
      <c r="H181" s="32">
        <f t="shared" si="5"/>
        <v>0</v>
      </c>
    </row>
    <row r="182" spans="1:8" ht="28.8" x14ac:dyDescent="0.3">
      <c r="A182" s="11" t="s">
        <v>326</v>
      </c>
      <c r="B182" s="22" t="s">
        <v>327</v>
      </c>
      <c r="C182" s="6" t="s">
        <v>120</v>
      </c>
      <c r="D182" s="15">
        <v>2</v>
      </c>
      <c r="E182" s="18">
        <v>1100</v>
      </c>
      <c r="F182" s="15">
        <f>MMULT(D182,E182)</f>
        <v>2200</v>
      </c>
      <c r="G182" s="35"/>
      <c r="H182" s="32">
        <f t="shared" si="5"/>
        <v>0</v>
      </c>
    </row>
    <row r="183" spans="1:8" x14ac:dyDescent="0.3">
      <c r="A183" s="12" t="s">
        <v>5</v>
      </c>
      <c r="B183" s="24" t="s">
        <v>328</v>
      </c>
      <c r="C183" s="6"/>
      <c r="D183" s="15"/>
      <c r="E183" s="18"/>
      <c r="F183" s="20">
        <f>SUM(F178:F182)</f>
        <v>18700</v>
      </c>
      <c r="G183" s="35"/>
      <c r="H183" s="20">
        <f>SUM(H178:H182)</f>
        <v>0</v>
      </c>
    </row>
    <row r="184" spans="1:8" s="2" customFormat="1" ht="15.6" x14ac:dyDescent="0.3">
      <c r="A184" s="10" t="s">
        <v>329</v>
      </c>
      <c r="B184" s="23" t="s">
        <v>330</v>
      </c>
      <c r="C184" s="4" t="s">
        <v>5</v>
      </c>
      <c r="D184" s="16" t="s">
        <v>5</v>
      </c>
      <c r="E184" s="19" t="s">
        <v>5</v>
      </c>
      <c r="F184" s="16" t="s">
        <v>5</v>
      </c>
      <c r="G184" s="36"/>
      <c r="H184" s="32" t="str">
        <f t="shared" si="5"/>
        <v/>
      </c>
    </row>
    <row r="185" spans="1:8" x14ac:dyDescent="0.3">
      <c r="A185" s="11" t="s">
        <v>331</v>
      </c>
      <c r="B185" s="22" t="s">
        <v>332</v>
      </c>
      <c r="C185" s="6"/>
      <c r="D185" s="15"/>
      <c r="E185" s="18"/>
      <c r="F185" s="15"/>
      <c r="G185" s="35"/>
      <c r="H185" s="32" t="str">
        <f t="shared" si="5"/>
        <v/>
      </c>
    </row>
    <row r="186" spans="1:8" ht="57.6" x14ac:dyDescent="0.3">
      <c r="A186" s="11" t="s">
        <v>331</v>
      </c>
      <c r="B186" s="22" t="s">
        <v>333</v>
      </c>
      <c r="C186" s="6" t="s">
        <v>27</v>
      </c>
      <c r="D186" s="15">
        <v>4</v>
      </c>
      <c r="E186" s="18">
        <v>4500</v>
      </c>
      <c r="F186" s="15">
        <f>MMULT(D186,E186)</f>
        <v>18000</v>
      </c>
      <c r="G186" s="35"/>
      <c r="H186" s="32">
        <f t="shared" si="5"/>
        <v>0</v>
      </c>
    </row>
    <row r="187" spans="1:8" x14ac:dyDescent="0.3">
      <c r="A187" s="11" t="s">
        <v>334</v>
      </c>
      <c r="B187" s="22" t="s">
        <v>335</v>
      </c>
      <c r="C187" s="6"/>
      <c r="D187" s="15"/>
      <c r="E187" s="18"/>
      <c r="F187" s="15"/>
      <c r="G187" s="35"/>
      <c r="H187" s="32" t="str">
        <f t="shared" si="5"/>
        <v/>
      </c>
    </row>
    <row r="188" spans="1:8" x14ac:dyDescent="0.3">
      <c r="A188" s="11" t="s">
        <v>334</v>
      </c>
      <c r="B188" s="22" t="s">
        <v>336</v>
      </c>
      <c r="C188" s="6" t="s">
        <v>2</v>
      </c>
      <c r="D188" s="15">
        <v>30</v>
      </c>
      <c r="E188" s="18">
        <v>50</v>
      </c>
      <c r="F188" s="15">
        <f>MMULT(D188,E188)</f>
        <v>1500</v>
      </c>
      <c r="G188" s="35"/>
      <c r="H188" s="32">
        <f t="shared" si="5"/>
        <v>0</v>
      </c>
    </row>
    <row r="189" spans="1:8" x14ac:dyDescent="0.3">
      <c r="A189" s="11" t="s">
        <v>337</v>
      </c>
      <c r="B189" s="22" t="s">
        <v>338</v>
      </c>
      <c r="C189" s="6" t="s">
        <v>2</v>
      </c>
      <c r="D189" s="15">
        <v>2</v>
      </c>
      <c r="E189" s="18">
        <v>110</v>
      </c>
      <c r="F189" s="15">
        <f>MMULT(D189,E189)</f>
        <v>220</v>
      </c>
      <c r="G189" s="35"/>
      <c r="H189" s="32">
        <f t="shared" si="5"/>
        <v>0</v>
      </c>
    </row>
    <row r="190" spans="1:8" x14ac:dyDescent="0.3">
      <c r="A190" s="11" t="s">
        <v>339</v>
      </c>
      <c r="B190" s="22" t="s">
        <v>340</v>
      </c>
      <c r="C190" s="6" t="s">
        <v>2</v>
      </c>
      <c r="D190" s="15">
        <v>4</v>
      </c>
      <c r="E190" s="18">
        <v>250</v>
      </c>
      <c r="F190" s="15">
        <f>MMULT(D190,E190)</f>
        <v>1000</v>
      </c>
      <c r="G190" s="35"/>
      <c r="H190" s="32">
        <f t="shared" si="5"/>
        <v>0</v>
      </c>
    </row>
    <row r="191" spans="1:8" x14ac:dyDescent="0.3">
      <c r="A191" s="11" t="s">
        <v>341</v>
      </c>
      <c r="B191" s="22" t="s">
        <v>342</v>
      </c>
      <c r="C191" s="6" t="s">
        <v>2</v>
      </c>
      <c r="D191" s="15">
        <v>2</v>
      </c>
      <c r="E191" s="18">
        <v>50</v>
      </c>
      <c r="F191" s="15">
        <f>MMULT(D191,E191)</f>
        <v>100</v>
      </c>
      <c r="G191" s="35"/>
      <c r="H191" s="32">
        <f t="shared" si="5"/>
        <v>0</v>
      </c>
    </row>
    <row r="192" spans="1:8" x14ac:dyDescent="0.3">
      <c r="A192" s="11" t="s">
        <v>341</v>
      </c>
      <c r="B192" s="22" t="s">
        <v>343</v>
      </c>
      <c r="C192" s="6"/>
      <c r="D192" s="15"/>
      <c r="E192" s="18"/>
      <c r="F192" s="15"/>
      <c r="G192" s="35"/>
      <c r="H192" s="32" t="str">
        <f t="shared" si="5"/>
        <v/>
      </c>
    </row>
    <row r="193" spans="1:8" x14ac:dyDescent="0.3">
      <c r="A193" s="11" t="s">
        <v>344</v>
      </c>
      <c r="B193" s="22" t="s">
        <v>345</v>
      </c>
      <c r="C193" s="6" t="s">
        <v>2</v>
      </c>
      <c r="D193" s="15">
        <v>1</v>
      </c>
      <c r="E193" s="18">
        <v>300</v>
      </c>
      <c r="F193" s="15">
        <f>MMULT(D193,E193)</f>
        <v>300</v>
      </c>
      <c r="G193" s="35"/>
      <c r="H193" s="32">
        <f t="shared" si="5"/>
        <v>0</v>
      </c>
    </row>
    <row r="194" spans="1:8" ht="57.6" x14ac:dyDescent="0.3">
      <c r="A194" s="11" t="s">
        <v>346</v>
      </c>
      <c r="B194" s="22" t="s">
        <v>347</v>
      </c>
      <c r="C194" s="6" t="s">
        <v>2</v>
      </c>
      <c r="D194" s="15">
        <v>2</v>
      </c>
      <c r="E194" s="18">
        <v>420</v>
      </c>
      <c r="F194" s="15">
        <f>MMULT(D194,E194)</f>
        <v>840</v>
      </c>
      <c r="G194" s="35"/>
      <c r="H194" s="32">
        <f t="shared" si="5"/>
        <v>0</v>
      </c>
    </row>
    <row r="195" spans="1:8" x14ac:dyDescent="0.3">
      <c r="A195" s="11" t="s">
        <v>346</v>
      </c>
      <c r="B195" s="22" t="s">
        <v>348</v>
      </c>
      <c r="C195" s="6"/>
      <c r="D195" s="15"/>
      <c r="E195" s="18"/>
      <c r="F195" s="15"/>
      <c r="G195" s="35"/>
      <c r="H195" s="32" t="str">
        <f t="shared" si="5"/>
        <v/>
      </c>
    </row>
    <row r="196" spans="1:8" ht="57.6" x14ac:dyDescent="0.3">
      <c r="A196" s="11" t="s">
        <v>349</v>
      </c>
      <c r="B196" s="22" t="s">
        <v>350</v>
      </c>
      <c r="C196" s="6" t="s">
        <v>2</v>
      </c>
      <c r="D196" s="15">
        <v>4</v>
      </c>
      <c r="E196" s="18">
        <v>280</v>
      </c>
      <c r="F196" s="15">
        <f>MMULT(D196,E196)</f>
        <v>1120</v>
      </c>
      <c r="G196" s="35"/>
      <c r="H196" s="32">
        <f t="shared" si="5"/>
        <v>0</v>
      </c>
    </row>
    <row r="197" spans="1:8" x14ac:dyDescent="0.3">
      <c r="A197" s="11" t="s">
        <v>351</v>
      </c>
      <c r="B197" s="22" t="s">
        <v>352</v>
      </c>
      <c r="C197" s="6" t="s">
        <v>2</v>
      </c>
      <c r="D197" s="15">
        <v>2</v>
      </c>
      <c r="E197" s="18">
        <v>150</v>
      </c>
      <c r="F197" s="15">
        <f>MMULT(D197,E197)</f>
        <v>300</v>
      </c>
      <c r="G197" s="35"/>
      <c r="H197" s="32">
        <f t="shared" si="5"/>
        <v>0</v>
      </c>
    </row>
    <row r="198" spans="1:8" ht="28.8" x14ac:dyDescent="0.3">
      <c r="A198" s="11" t="s">
        <v>353</v>
      </c>
      <c r="B198" s="22" t="s">
        <v>354</v>
      </c>
      <c r="C198" s="6" t="s">
        <v>2</v>
      </c>
      <c r="D198" s="15">
        <v>1</v>
      </c>
      <c r="E198" s="18">
        <v>1250</v>
      </c>
      <c r="F198" s="15">
        <f>MMULT(D198,E198)</f>
        <v>1250</v>
      </c>
      <c r="G198" s="39"/>
      <c r="H198" s="32">
        <f t="shared" si="5"/>
        <v>0</v>
      </c>
    </row>
    <row r="199" spans="1:8" x14ac:dyDescent="0.3">
      <c r="A199" s="11" t="s">
        <v>353</v>
      </c>
      <c r="B199" s="22" t="s">
        <v>355</v>
      </c>
      <c r="C199" s="6"/>
      <c r="D199" s="15"/>
      <c r="E199" s="18"/>
      <c r="F199" s="15"/>
      <c r="G199" s="35"/>
      <c r="H199" s="32" t="str">
        <f t="shared" si="5"/>
        <v/>
      </c>
    </row>
    <row r="200" spans="1:8" x14ac:dyDescent="0.3">
      <c r="A200" s="11" t="s">
        <v>356</v>
      </c>
      <c r="B200" s="22" t="s">
        <v>357</v>
      </c>
      <c r="C200" s="6"/>
      <c r="D200" s="15"/>
      <c r="E200" s="18"/>
      <c r="F200" s="15"/>
      <c r="G200" s="35"/>
      <c r="H200" s="32" t="str">
        <f t="shared" si="5"/>
        <v/>
      </c>
    </row>
    <row r="201" spans="1:8" x14ac:dyDescent="0.3">
      <c r="A201" s="11" t="s">
        <v>356</v>
      </c>
      <c r="B201" s="22" t="s">
        <v>358</v>
      </c>
      <c r="C201" s="6" t="s">
        <v>2</v>
      </c>
      <c r="D201" s="15">
        <v>3</v>
      </c>
      <c r="E201" s="18">
        <v>220</v>
      </c>
      <c r="F201" s="15">
        <f>MMULT(D201,E201)</f>
        <v>660</v>
      </c>
      <c r="G201" s="35"/>
      <c r="H201" s="32">
        <f t="shared" ref="H201:H264" si="7">IF(C201="","",G201*D201)</f>
        <v>0</v>
      </c>
    </row>
    <row r="202" spans="1:8" x14ac:dyDescent="0.3">
      <c r="A202" s="11" t="s">
        <v>359</v>
      </c>
      <c r="B202" s="22" t="s">
        <v>360</v>
      </c>
      <c r="C202" s="6" t="s">
        <v>2</v>
      </c>
      <c r="D202" s="15">
        <v>2</v>
      </c>
      <c r="E202" s="18">
        <v>110</v>
      </c>
      <c r="F202" s="15">
        <f>MMULT(D202,E202)</f>
        <v>220</v>
      </c>
      <c r="G202" s="35"/>
      <c r="H202" s="32">
        <f t="shared" si="7"/>
        <v>0</v>
      </c>
    </row>
    <row r="203" spans="1:8" x14ac:dyDescent="0.3">
      <c r="A203" s="11" t="s">
        <v>361</v>
      </c>
      <c r="B203" s="22" t="s">
        <v>362</v>
      </c>
      <c r="C203" s="6"/>
      <c r="D203" s="15"/>
      <c r="E203" s="18"/>
      <c r="F203" s="15"/>
      <c r="G203" s="35"/>
      <c r="H203" s="32" t="str">
        <f t="shared" si="7"/>
        <v/>
      </c>
    </row>
    <row r="204" spans="1:8" x14ac:dyDescent="0.3">
      <c r="A204" s="11" t="s">
        <v>361</v>
      </c>
      <c r="B204" s="22" t="s">
        <v>363</v>
      </c>
      <c r="C204" s="6" t="s">
        <v>120</v>
      </c>
      <c r="D204" s="15">
        <v>1</v>
      </c>
      <c r="E204" s="18">
        <v>2300</v>
      </c>
      <c r="F204" s="15">
        <f>MMULT(D204,E204)</f>
        <v>2300</v>
      </c>
      <c r="G204" s="35"/>
      <c r="H204" s="32">
        <f t="shared" si="7"/>
        <v>0</v>
      </c>
    </row>
    <row r="205" spans="1:8" x14ac:dyDescent="0.3">
      <c r="A205" s="11" t="s">
        <v>364</v>
      </c>
      <c r="B205" s="22" t="s">
        <v>365</v>
      </c>
      <c r="C205" s="6" t="s">
        <v>2</v>
      </c>
      <c r="D205" s="15">
        <v>2</v>
      </c>
      <c r="E205" s="18">
        <v>300</v>
      </c>
      <c r="F205" s="15">
        <f>MMULT(D205,E205)</f>
        <v>600</v>
      </c>
      <c r="G205" s="35"/>
      <c r="H205" s="32">
        <f t="shared" si="7"/>
        <v>0</v>
      </c>
    </row>
    <row r="206" spans="1:8" x14ac:dyDescent="0.3">
      <c r="A206" s="11" t="s">
        <v>366</v>
      </c>
      <c r="B206" s="22" t="s">
        <v>367</v>
      </c>
      <c r="C206" s="6"/>
      <c r="D206" s="15"/>
      <c r="E206" s="18"/>
      <c r="F206" s="15"/>
      <c r="G206" s="35"/>
      <c r="H206" s="32" t="str">
        <f t="shared" si="7"/>
        <v/>
      </c>
    </row>
    <row r="207" spans="1:8" ht="28.8" x14ac:dyDescent="0.3">
      <c r="A207" s="11" t="s">
        <v>368</v>
      </c>
      <c r="B207" s="22" t="s">
        <v>369</v>
      </c>
      <c r="C207" s="6" t="s">
        <v>2</v>
      </c>
      <c r="D207" s="15">
        <v>2</v>
      </c>
      <c r="E207" s="18">
        <v>2100</v>
      </c>
      <c r="F207" s="15">
        <f>MMULT(D207,E207)</f>
        <v>4200</v>
      </c>
      <c r="G207" s="35"/>
      <c r="H207" s="32">
        <f t="shared" si="7"/>
        <v>0</v>
      </c>
    </row>
    <row r="208" spans="1:8" x14ac:dyDescent="0.3">
      <c r="A208" s="11" t="s">
        <v>370</v>
      </c>
      <c r="B208" s="22" t="s">
        <v>371</v>
      </c>
      <c r="C208" s="6"/>
      <c r="D208" s="15"/>
      <c r="E208" s="18"/>
      <c r="F208" s="15"/>
      <c r="G208" s="35"/>
      <c r="H208" s="32" t="str">
        <f t="shared" si="7"/>
        <v/>
      </c>
    </row>
    <row r="209" spans="1:8" ht="43.2" x14ac:dyDescent="0.3">
      <c r="A209" s="11" t="s">
        <v>370</v>
      </c>
      <c r="B209" s="22" t="s">
        <v>372</v>
      </c>
      <c r="C209" s="6" t="s">
        <v>120</v>
      </c>
      <c r="D209" s="15">
        <v>2</v>
      </c>
      <c r="E209" s="18">
        <v>2000</v>
      </c>
      <c r="F209" s="15">
        <f>MMULT(D209,E209)</f>
        <v>4000</v>
      </c>
      <c r="G209" s="35"/>
      <c r="H209" s="32">
        <f t="shared" si="7"/>
        <v>0</v>
      </c>
    </row>
    <row r="210" spans="1:8" ht="28.8" x14ac:dyDescent="0.3">
      <c r="A210" s="11" t="s">
        <v>373</v>
      </c>
      <c r="B210" s="22" t="s">
        <v>374</v>
      </c>
      <c r="C210" s="6" t="s">
        <v>120</v>
      </c>
      <c r="D210" s="15">
        <v>2</v>
      </c>
      <c r="E210" s="18">
        <v>800</v>
      </c>
      <c r="F210" s="15">
        <f>MMULT(D210,E210)</f>
        <v>1600</v>
      </c>
      <c r="G210" s="35"/>
      <c r="H210" s="32">
        <f t="shared" si="7"/>
        <v>0</v>
      </c>
    </row>
    <row r="211" spans="1:8" ht="43.2" x14ac:dyDescent="0.3">
      <c r="A211" s="11" t="s">
        <v>375</v>
      </c>
      <c r="B211" s="22" t="s">
        <v>376</v>
      </c>
      <c r="C211" s="6"/>
      <c r="D211" s="15"/>
      <c r="E211" s="18"/>
      <c r="F211" s="15"/>
      <c r="G211" s="35"/>
      <c r="H211" s="32" t="str">
        <f t="shared" si="7"/>
        <v/>
      </c>
    </row>
    <row r="212" spans="1:8" ht="28.8" x14ac:dyDescent="0.3">
      <c r="A212" s="11" t="s">
        <v>375</v>
      </c>
      <c r="B212" s="22" t="s">
        <v>377</v>
      </c>
      <c r="C212" s="6" t="s">
        <v>2</v>
      </c>
      <c r="D212" s="15">
        <v>4</v>
      </c>
      <c r="E212" s="18">
        <v>100</v>
      </c>
      <c r="F212" s="15">
        <f t="shared" ref="F212:F219" si="8">MMULT(D212,E212)</f>
        <v>400</v>
      </c>
      <c r="G212" s="35"/>
      <c r="H212" s="32">
        <f t="shared" si="7"/>
        <v>0</v>
      </c>
    </row>
    <row r="213" spans="1:8" x14ac:dyDescent="0.3">
      <c r="A213" s="11" t="s">
        <v>378</v>
      </c>
      <c r="B213" s="22" t="s">
        <v>379</v>
      </c>
      <c r="C213" s="6" t="s">
        <v>2</v>
      </c>
      <c r="D213" s="15">
        <v>1</v>
      </c>
      <c r="E213" s="18">
        <v>450</v>
      </c>
      <c r="F213" s="15">
        <f t="shared" si="8"/>
        <v>450</v>
      </c>
      <c r="G213" s="35"/>
      <c r="H213" s="32">
        <f t="shared" si="7"/>
        <v>0</v>
      </c>
    </row>
    <row r="214" spans="1:8" x14ac:dyDescent="0.3">
      <c r="A214" s="11" t="s">
        <v>380</v>
      </c>
      <c r="B214" s="22" t="s">
        <v>381</v>
      </c>
      <c r="C214" s="6" t="s">
        <v>2</v>
      </c>
      <c r="D214" s="15">
        <v>1</v>
      </c>
      <c r="E214" s="18">
        <v>150</v>
      </c>
      <c r="F214" s="15">
        <f t="shared" si="8"/>
        <v>150</v>
      </c>
      <c r="G214" s="35"/>
      <c r="H214" s="32">
        <f t="shared" si="7"/>
        <v>0</v>
      </c>
    </row>
    <row r="215" spans="1:8" x14ac:dyDescent="0.3">
      <c r="A215" s="11" t="s">
        <v>382</v>
      </c>
      <c r="B215" s="22" t="s">
        <v>383</v>
      </c>
      <c r="C215" s="6" t="s">
        <v>2</v>
      </c>
      <c r="D215" s="15">
        <v>1</v>
      </c>
      <c r="E215" s="18">
        <v>90</v>
      </c>
      <c r="F215" s="15">
        <f t="shared" si="8"/>
        <v>90</v>
      </c>
      <c r="G215" s="35"/>
      <c r="H215" s="32">
        <f t="shared" si="7"/>
        <v>0</v>
      </c>
    </row>
    <row r="216" spans="1:8" x14ac:dyDescent="0.3">
      <c r="A216" s="11" t="s">
        <v>384</v>
      </c>
      <c r="B216" s="22" t="s">
        <v>385</v>
      </c>
      <c r="C216" s="6" t="s">
        <v>2</v>
      </c>
      <c r="D216" s="15">
        <v>1</v>
      </c>
      <c r="E216" s="18">
        <v>110</v>
      </c>
      <c r="F216" s="15">
        <f t="shared" si="8"/>
        <v>110</v>
      </c>
      <c r="G216" s="35"/>
      <c r="H216" s="32">
        <f t="shared" si="7"/>
        <v>0</v>
      </c>
    </row>
    <row r="217" spans="1:8" x14ac:dyDescent="0.3">
      <c r="A217" s="11" t="s">
        <v>386</v>
      </c>
      <c r="B217" s="22" t="s">
        <v>387</v>
      </c>
      <c r="C217" s="6" t="s">
        <v>2</v>
      </c>
      <c r="D217" s="15">
        <v>1</v>
      </c>
      <c r="E217" s="18">
        <v>50</v>
      </c>
      <c r="F217" s="15">
        <f t="shared" si="8"/>
        <v>50</v>
      </c>
      <c r="G217" s="35"/>
      <c r="H217" s="32">
        <f t="shared" si="7"/>
        <v>0</v>
      </c>
    </row>
    <row r="218" spans="1:8" x14ac:dyDescent="0.3">
      <c r="A218" s="11" t="s">
        <v>388</v>
      </c>
      <c r="B218" s="22" t="s">
        <v>389</v>
      </c>
      <c r="C218" s="6" t="s">
        <v>2</v>
      </c>
      <c r="D218" s="15">
        <v>4</v>
      </c>
      <c r="E218" s="18">
        <v>50</v>
      </c>
      <c r="F218" s="15">
        <f t="shared" si="8"/>
        <v>200</v>
      </c>
      <c r="G218" s="35"/>
      <c r="H218" s="32">
        <f t="shared" si="7"/>
        <v>0</v>
      </c>
    </row>
    <row r="219" spans="1:8" x14ac:dyDescent="0.3">
      <c r="A219" s="11" t="s">
        <v>390</v>
      </c>
      <c r="B219" s="22" t="s">
        <v>391</v>
      </c>
      <c r="C219" s="6" t="s">
        <v>2</v>
      </c>
      <c r="D219" s="15">
        <v>3</v>
      </c>
      <c r="E219" s="18">
        <v>200</v>
      </c>
      <c r="F219" s="15">
        <f t="shared" si="8"/>
        <v>600</v>
      </c>
      <c r="G219" s="35"/>
      <c r="H219" s="32">
        <f t="shared" si="7"/>
        <v>0</v>
      </c>
    </row>
    <row r="220" spans="1:8" x14ac:dyDescent="0.3">
      <c r="A220" s="11" t="s">
        <v>392</v>
      </c>
      <c r="B220" s="22" t="s">
        <v>393</v>
      </c>
      <c r="C220" s="6"/>
      <c r="D220" s="15"/>
      <c r="E220" s="18"/>
      <c r="F220" s="15"/>
      <c r="G220" s="35"/>
      <c r="H220" s="32" t="str">
        <f t="shared" si="7"/>
        <v/>
      </c>
    </row>
    <row r="221" spans="1:8" ht="28.8" x14ac:dyDescent="0.3">
      <c r="A221" s="11" t="s">
        <v>392</v>
      </c>
      <c r="B221" s="22" t="s">
        <v>394</v>
      </c>
      <c r="C221" s="6" t="s">
        <v>120</v>
      </c>
      <c r="D221" s="15">
        <v>1</v>
      </c>
      <c r="E221" s="18">
        <v>3200</v>
      </c>
      <c r="F221" s="15">
        <f>MMULT(D221,E221)</f>
        <v>3200</v>
      </c>
      <c r="G221" s="35"/>
      <c r="H221" s="32">
        <f t="shared" si="7"/>
        <v>0</v>
      </c>
    </row>
    <row r="222" spans="1:8" ht="28.8" x14ac:dyDescent="0.3">
      <c r="A222" s="11" t="s">
        <v>395</v>
      </c>
      <c r="B222" s="22" t="s">
        <v>396</v>
      </c>
      <c r="C222" s="6" t="s">
        <v>120</v>
      </c>
      <c r="D222" s="15">
        <v>1</v>
      </c>
      <c r="E222" s="18">
        <v>2800</v>
      </c>
      <c r="F222" s="15">
        <f>MMULT(D222,E222)</f>
        <v>2800</v>
      </c>
      <c r="G222" s="35"/>
      <c r="H222" s="32">
        <f t="shared" si="7"/>
        <v>0</v>
      </c>
    </row>
    <row r="223" spans="1:8" ht="28.8" x14ac:dyDescent="0.3">
      <c r="A223" s="11" t="s">
        <v>397</v>
      </c>
      <c r="B223" s="22" t="s">
        <v>398</v>
      </c>
      <c r="C223" s="6" t="s">
        <v>120</v>
      </c>
      <c r="D223" s="15">
        <v>2</v>
      </c>
      <c r="E223" s="18">
        <v>300</v>
      </c>
      <c r="F223" s="15">
        <f>MMULT(D223,E223)</f>
        <v>600</v>
      </c>
      <c r="G223" s="35"/>
      <c r="H223" s="32">
        <f t="shared" si="7"/>
        <v>0</v>
      </c>
    </row>
    <row r="224" spans="1:8" x14ac:dyDescent="0.3">
      <c r="A224" s="11" t="s">
        <v>397</v>
      </c>
      <c r="B224" s="22" t="s">
        <v>399</v>
      </c>
      <c r="C224" s="6"/>
      <c r="D224" s="15"/>
      <c r="E224" s="18"/>
      <c r="F224" s="15"/>
      <c r="G224" s="35"/>
      <c r="H224" s="32" t="str">
        <f t="shared" si="7"/>
        <v/>
      </c>
    </row>
    <row r="225" spans="1:8" x14ac:dyDescent="0.3">
      <c r="A225" s="11" t="s">
        <v>400</v>
      </c>
      <c r="B225" s="22" t="s">
        <v>401</v>
      </c>
      <c r="C225" s="6"/>
      <c r="D225" s="15"/>
      <c r="E225" s="18"/>
      <c r="F225" s="15"/>
      <c r="G225" s="35"/>
      <c r="H225" s="32" t="str">
        <f t="shared" si="7"/>
        <v/>
      </c>
    </row>
    <row r="226" spans="1:8" ht="28.8" x14ac:dyDescent="0.3">
      <c r="A226" s="11" t="s">
        <v>400</v>
      </c>
      <c r="B226" s="22" t="s">
        <v>402</v>
      </c>
      <c r="C226" s="6" t="s">
        <v>2</v>
      </c>
      <c r="D226" s="15">
        <v>2</v>
      </c>
      <c r="E226" s="18">
        <v>1400</v>
      </c>
      <c r="F226" s="15">
        <f>MMULT(D226,E226)</f>
        <v>2800</v>
      </c>
      <c r="G226" s="35"/>
      <c r="H226" s="32">
        <f t="shared" si="7"/>
        <v>0</v>
      </c>
    </row>
    <row r="227" spans="1:8" x14ac:dyDescent="0.3">
      <c r="A227" s="11" t="s">
        <v>403</v>
      </c>
      <c r="B227" s="22" t="s">
        <v>404</v>
      </c>
      <c r="C227" s="6"/>
      <c r="D227" s="15"/>
      <c r="E227" s="18"/>
      <c r="F227" s="15"/>
      <c r="G227" s="35"/>
      <c r="H227" s="32" t="str">
        <f t="shared" si="7"/>
        <v/>
      </c>
    </row>
    <row r="228" spans="1:8" ht="57.6" x14ac:dyDescent="0.3">
      <c r="A228" s="11" t="s">
        <v>403</v>
      </c>
      <c r="B228" s="22" t="s">
        <v>405</v>
      </c>
      <c r="C228" s="6" t="s">
        <v>120</v>
      </c>
      <c r="D228" s="15">
        <v>1</v>
      </c>
      <c r="E228" s="18">
        <v>2800</v>
      </c>
      <c r="F228" s="15">
        <f>MMULT(D228,E228)</f>
        <v>2800</v>
      </c>
      <c r="G228" s="35"/>
      <c r="H228" s="32">
        <f t="shared" si="7"/>
        <v>0</v>
      </c>
    </row>
    <row r="229" spans="1:8" ht="100.8" x14ac:dyDescent="0.3">
      <c r="A229" s="11" t="s">
        <v>406</v>
      </c>
      <c r="B229" s="22" t="s">
        <v>407</v>
      </c>
      <c r="C229" s="6" t="s">
        <v>120</v>
      </c>
      <c r="D229" s="15">
        <v>1</v>
      </c>
      <c r="E229" s="18">
        <v>4000</v>
      </c>
      <c r="F229" s="15">
        <f>MMULT(D229,E229)</f>
        <v>4000</v>
      </c>
      <c r="G229" s="35"/>
      <c r="H229" s="32">
        <f t="shared" si="7"/>
        <v>0</v>
      </c>
    </row>
    <row r="230" spans="1:8" x14ac:dyDescent="0.3">
      <c r="A230" s="11" t="s">
        <v>406</v>
      </c>
      <c r="B230" s="22" t="s">
        <v>408</v>
      </c>
      <c r="C230" s="6"/>
      <c r="D230" s="15"/>
      <c r="E230" s="18"/>
      <c r="F230" s="15"/>
      <c r="G230" s="35"/>
      <c r="H230" s="32" t="str">
        <f t="shared" si="7"/>
        <v/>
      </c>
    </row>
    <row r="231" spans="1:8" x14ac:dyDescent="0.3">
      <c r="A231" s="11" t="s">
        <v>409</v>
      </c>
      <c r="B231" s="22" t="s">
        <v>410</v>
      </c>
      <c r="C231" s="6" t="s">
        <v>120</v>
      </c>
      <c r="D231" s="15">
        <v>1</v>
      </c>
      <c r="E231" s="18">
        <v>1100</v>
      </c>
      <c r="F231" s="15">
        <f>MMULT(D231,E231)</f>
        <v>1100</v>
      </c>
      <c r="G231" s="35"/>
      <c r="H231" s="32">
        <f t="shared" si="7"/>
        <v>0</v>
      </c>
    </row>
    <row r="232" spans="1:8" x14ac:dyDescent="0.3">
      <c r="A232" s="11" t="s">
        <v>411</v>
      </c>
      <c r="B232" s="22" t="s">
        <v>412</v>
      </c>
      <c r="C232" s="6" t="s">
        <v>120</v>
      </c>
      <c r="D232" s="15">
        <v>2</v>
      </c>
      <c r="E232" s="18">
        <v>2200</v>
      </c>
      <c r="F232" s="15">
        <f>MMULT(D232,E232)</f>
        <v>4400</v>
      </c>
      <c r="G232" s="35"/>
      <c r="H232" s="32">
        <f t="shared" si="7"/>
        <v>0</v>
      </c>
    </row>
    <row r="233" spans="1:8" ht="43.2" x14ac:dyDescent="0.3">
      <c r="A233" s="11" t="s">
        <v>413</v>
      </c>
      <c r="B233" s="22" t="s">
        <v>414</v>
      </c>
      <c r="C233" s="6" t="s">
        <v>120</v>
      </c>
      <c r="D233" s="15">
        <v>1</v>
      </c>
      <c r="E233" s="18">
        <v>7500</v>
      </c>
      <c r="F233" s="15">
        <f>MMULT(D233,E233)</f>
        <v>7500</v>
      </c>
      <c r="G233" s="35"/>
      <c r="H233" s="32">
        <f t="shared" si="7"/>
        <v>0</v>
      </c>
    </row>
    <row r="234" spans="1:8" ht="28.8" x14ac:dyDescent="0.3">
      <c r="A234" s="11" t="s">
        <v>415</v>
      </c>
      <c r="B234" s="22" t="s">
        <v>416</v>
      </c>
      <c r="C234" s="6" t="s">
        <v>120</v>
      </c>
      <c r="D234" s="15">
        <v>1</v>
      </c>
      <c r="E234" s="18">
        <v>1100</v>
      </c>
      <c r="F234" s="15">
        <f>MMULT(D234,E234)</f>
        <v>1100</v>
      </c>
      <c r="G234" s="35"/>
      <c r="H234" s="32">
        <f t="shared" si="7"/>
        <v>0</v>
      </c>
    </row>
    <row r="235" spans="1:8" x14ac:dyDescent="0.3">
      <c r="A235" s="11" t="s">
        <v>415</v>
      </c>
      <c r="B235" s="22" t="s">
        <v>417</v>
      </c>
      <c r="C235" s="6"/>
      <c r="D235" s="15"/>
      <c r="E235" s="18"/>
      <c r="F235" s="15"/>
      <c r="G235" s="35"/>
      <c r="H235" s="32" t="str">
        <f t="shared" si="7"/>
        <v/>
      </c>
    </row>
    <row r="236" spans="1:8" ht="57.6" x14ac:dyDescent="0.3">
      <c r="A236" s="11" t="s">
        <v>418</v>
      </c>
      <c r="B236" s="22" t="s">
        <v>419</v>
      </c>
      <c r="C236" s="6" t="s">
        <v>120</v>
      </c>
      <c r="D236" s="15">
        <v>1</v>
      </c>
      <c r="E236" s="18">
        <v>1600</v>
      </c>
      <c r="F236" s="15">
        <f t="shared" ref="F236:F241" si="9">MMULT(D236,E236)</f>
        <v>1600</v>
      </c>
      <c r="G236" s="35"/>
      <c r="H236" s="32">
        <f t="shared" si="7"/>
        <v>0</v>
      </c>
    </row>
    <row r="237" spans="1:8" ht="43.2" x14ac:dyDescent="0.3">
      <c r="A237" s="11" t="s">
        <v>420</v>
      </c>
      <c r="B237" s="22" t="s">
        <v>421</v>
      </c>
      <c r="C237" s="6" t="s">
        <v>120</v>
      </c>
      <c r="D237" s="15">
        <v>1</v>
      </c>
      <c r="E237" s="18">
        <v>12500</v>
      </c>
      <c r="F237" s="15">
        <f t="shared" si="9"/>
        <v>12500</v>
      </c>
      <c r="G237" s="35"/>
      <c r="H237" s="32">
        <f t="shared" si="7"/>
        <v>0</v>
      </c>
    </row>
    <row r="238" spans="1:8" ht="28.8" x14ac:dyDescent="0.3">
      <c r="A238" s="11" t="s">
        <v>422</v>
      </c>
      <c r="B238" s="22" t="s">
        <v>423</v>
      </c>
      <c r="C238" s="6" t="s">
        <v>120</v>
      </c>
      <c r="D238" s="15">
        <v>1</v>
      </c>
      <c r="E238" s="18">
        <v>5500</v>
      </c>
      <c r="F238" s="15">
        <f t="shared" si="9"/>
        <v>5500</v>
      </c>
      <c r="G238" s="35"/>
      <c r="H238" s="32">
        <f t="shared" si="7"/>
        <v>0</v>
      </c>
    </row>
    <row r="239" spans="1:8" x14ac:dyDescent="0.3">
      <c r="A239" s="11" t="s">
        <v>424</v>
      </c>
      <c r="B239" s="22" t="s">
        <v>425</v>
      </c>
      <c r="C239" s="6" t="s">
        <v>120</v>
      </c>
      <c r="D239" s="15">
        <v>1</v>
      </c>
      <c r="E239" s="18">
        <v>5500</v>
      </c>
      <c r="F239" s="15">
        <f t="shared" si="9"/>
        <v>5500</v>
      </c>
      <c r="G239" s="35"/>
      <c r="H239" s="32">
        <f t="shared" si="7"/>
        <v>0</v>
      </c>
    </row>
    <row r="240" spans="1:8" ht="28.8" x14ac:dyDescent="0.3">
      <c r="A240" s="11" t="s">
        <v>426</v>
      </c>
      <c r="B240" s="22" t="s">
        <v>427</v>
      </c>
      <c r="C240" s="6" t="s">
        <v>120</v>
      </c>
      <c r="D240" s="15">
        <v>1</v>
      </c>
      <c r="E240" s="18">
        <v>5500</v>
      </c>
      <c r="F240" s="15">
        <f t="shared" si="9"/>
        <v>5500</v>
      </c>
      <c r="G240" s="35"/>
      <c r="H240" s="32">
        <f t="shared" si="7"/>
        <v>0</v>
      </c>
    </row>
    <row r="241" spans="1:8" ht="43.2" x14ac:dyDescent="0.3">
      <c r="A241" s="11" t="s">
        <v>428</v>
      </c>
      <c r="B241" s="22" t="s">
        <v>429</v>
      </c>
      <c r="C241" s="6" t="s">
        <v>120</v>
      </c>
      <c r="D241" s="15">
        <v>1</v>
      </c>
      <c r="E241" s="18">
        <v>1500</v>
      </c>
      <c r="F241" s="15">
        <f t="shared" si="9"/>
        <v>1500</v>
      </c>
      <c r="G241" s="35"/>
      <c r="H241" s="32">
        <f t="shared" si="7"/>
        <v>0</v>
      </c>
    </row>
    <row r="242" spans="1:8" x14ac:dyDescent="0.3">
      <c r="A242" s="12" t="s">
        <v>5</v>
      </c>
      <c r="B242" s="24" t="s">
        <v>430</v>
      </c>
      <c r="C242" s="6"/>
      <c r="D242" s="15"/>
      <c r="E242" s="18"/>
      <c r="F242" s="20">
        <f>SUM(F185:F241)</f>
        <v>102660</v>
      </c>
      <c r="G242" s="35"/>
      <c r="H242" s="20">
        <f>SUM(H185:H241)</f>
        <v>0</v>
      </c>
    </row>
    <row r="243" spans="1:8" s="2" customFormat="1" ht="15.6" x14ac:dyDescent="0.3">
      <c r="A243" s="10" t="s">
        <v>431</v>
      </c>
      <c r="B243" s="23" t="s">
        <v>432</v>
      </c>
      <c r="C243" s="4" t="s">
        <v>5</v>
      </c>
      <c r="D243" s="16" t="s">
        <v>5</v>
      </c>
      <c r="E243" s="19" t="s">
        <v>5</v>
      </c>
      <c r="F243" s="16" t="s">
        <v>5</v>
      </c>
      <c r="G243" s="36"/>
      <c r="H243" s="32" t="str">
        <f t="shared" si="7"/>
        <v/>
      </c>
    </row>
    <row r="244" spans="1:8" ht="57.6" x14ac:dyDescent="0.3">
      <c r="A244" s="11" t="s">
        <v>433</v>
      </c>
      <c r="B244" s="22" t="s">
        <v>434</v>
      </c>
      <c r="C244" s="6"/>
      <c r="D244" s="15"/>
      <c r="E244" s="18"/>
      <c r="F244" s="15"/>
      <c r="G244" s="35"/>
      <c r="H244" s="32" t="str">
        <f t="shared" si="7"/>
        <v/>
      </c>
    </row>
    <row r="245" spans="1:8" x14ac:dyDescent="0.3">
      <c r="A245" s="11" t="s">
        <v>435</v>
      </c>
      <c r="B245" s="22" t="s">
        <v>436</v>
      </c>
      <c r="C245" s="6"/>
      <c r="D245" s="15"/>
      <c r="E245" s="18"/>
      <c r="F245" s="15"/>
      <c r="G245" s="35"/>
      <c r="H245" s="32" t="str">
        <f t="shared" si="7"/>
        <v/>
      </c>
    </row>
    <row r="246" spans="1:8" ht="28.8" x14ac:dyDescent="0.3">
      <c r="A246" s="11" t="s">
        <v>437</v>
      </c>
      <c r="B246" s="22" t="s">
        <v>438</v>
      </c>
      <c r="C246" s="6" t="s">
        <v>120</v>
      </c>
      <c r="D246" s="15">
        <v>1</v>
      </c>
      <c r="E246" s="18">
        <v>300</v>
      </c>
      <c r="F246" s="15">
        <f>MMULT(D246,E246)</f>
        <v>300</v>
      </c>
      <c r="G246" s="35"/>
      <c r="H246" s="32">
        <f t="shared" si="7"/>
        <v>0</v>
      </c>
    </row>
    <row r="247" spans="1:8" ht="28.8" x14ac:dyDescent="0.3">
      <c r="A247" s="11" t="s">
        <v>439</v>
      </c>
      <c r="B247" s="22" t="s">
        <v>440</v>
      </c>
      <c r="C247" s="6"/>
      <c r="D247" s="15"/>
      <c r="E247" s="18"/>
      <c r="F247" s="15"/>
      <c r="G247" s="35"/>
      <c r="H247" s="32" t="str">
        <f t="shared" si="7"/>
        <v/>
      </c>
    </row>
    <row r="248" spans="1:8" x14ac:dyDescent="0.3">
      <c r="A248" s="11" t="s">
        <v>441</v>
      </c>
      <c r="B248" s="22" t="s">
        <v>442</v>
      </c>
      <c r="C248" s="6" t="s">
        <v>120</v>
      </c>
      <c r="D248" s="15">
        <v>2</v>
      </c>
      <c r="E248" s="18">
        <v>350</v>
      </c>
      <c r="F248" s="15">
        <f>MMULT(D248,E248)</f>
        <v>700</v>
      </c>
      <c r="G248" s="35"/>
      <c r="H248" s="32">
        <f t="shared" si="7"/>
        <v>0</v>
      </c>
    </row>
    <row r="249" spans="1:8" x14ac:dyDescent="0.3">
      <c r="A249" s="11" t="s">
        <v>443</v>
      </c>
      <c r="B249" s="22" t="s">
        <v>444</v>
      </c>
      <c r="C249" s="6" t="s">
        <v>312</v>
      </c>
      <c r="D249" s="15">
        <v>1</v>
      </c>
      <c r="E249" s="18">
        <v>1000</v>
      </c>
      <c r="F249" s="15">
        <f>MMULT(D249,E249)</f>
        <v>1000</v>
      </c>
      <c r="G249" s="35"/>
      <c r="H249" s="32">
        <f t="shared" si="7"/>
        <v>0</v>
      </c>
    </row>
    <row r="250" spans="1:8" ht="57.6" x14ac:dyDescent="0.3">
      <c r="A250" s="11" t="s">
        <v>443</v>
      </c>
      <c r="B250" s="22" t="s">
        <v>445</v>
      </c>
      <c r="C250" s="6"/>
      <c r="D250" s="15"/>
      <c r="E250" s="18"/>
      <c r="F250" s="15"/>
      <c r="G250" s="35"/>
      <c r="H250" s="32" t="str">
        <f t="shared" si="7"/>
        <v/>
      </c>
    </row>
    <row r="251" spans="1:8" x14ac:dyDescent="0.3">
      <c r="A251" s="11" t="s">
        <v>446</v>
      </c>
      <c r="B251" s="22" t="s">
        <v>447</v>
      </c>
      <c r="C251" s="6" t="s">
        <v>312</v>
      </c>
      <c r="D251" s="15">
        <v>1</v>
      </c>
      <c r="E251" s="18">
        <v>600</v>
      </c>
      <c r="F251" s="15">
        <f t="shared" ref="F251:F257" si="10">MMULT(D251,E251)</f>
        <v>600</v>
      </c>
      <c r="G251" s="35"/>
      <c r="H251" s="32">
        <f t="shared" si="7"/>
        <v>0</v>
      </c>
    </row>
    <row r="252" spans="1:8" x14ac:dyDescent="0.3">
      <c r="A252" s="11" t="s">
        <v>448</v>
      </c>
      <c r="B252" s="22" t="s">
        <v>449</v>
      </c>
      <c r="C252" s="6" t="s">
        <v>312</v>
      </c>
      <c r="D252" s="15">
        <v>1</v>
      </c>
      <c r="E252" s="18">
        <v>600</v>
      </c>
      <c r="F252" s="15">
        <f t="shared" si="10"/>
        <v>600</v>
      </c>
      <c r="G252" s="35"/>
      <c r="H252" s="32">
        <f t="shared" si="7"/>
        <v>0</v>
      </c>
    </row>
    <row r="253" spans="1:8" x14ac:dyDescent="0.3">
      <c r="A253" s="11" t="s">
        <v>450</v>
      </c>
      <c r="B253" s="22" t="s">
        <v>451</v>
      </c>
      <c r="C253" s="6" t="s">
        <v>312</v>
      </c>
      <c r="D253" s="15">
        <v>2</v>
      </c>
      <c r="E253" s="18">
        <v>300</v>
      </c>
      <c r="F253" s="15">
        <f t="shared" si="10"/>
        <v>600</v>
      </c>
      <c r="G253" s="35"/>
      <c r="H253" s="32">
        <f t="shared" si="7"/>
        <v>0</v>
      </c>
    </row>
    <row r="254" spans="1:8" x14ac:dyDescent="0.3">
      <c r="A254" s="11" t="s">
        <v>452</v>
      </c>
      <c r="B254" s="22" t="s">
        <v>453</v>
      </c>
      <c r="C254" s="6" t="s">
        <v>312</v>
      </c>
      <c r="D254" s="15">
        <v>5</v>
      </c>
      <c r="E254" s="18">
        <v>250</v>
      </c>
      <c r="F254" s="15">
        <f t="shared" si="10"/>
        <v>1250</v>
      </c>
      <c r="G254" s="35"/>
      <c r="H254" s="32">
        <f t="shared" si="7"/>
        <v>0</v>
      </c>
    </row>
    <row r="255" spans="1:8" x14ac:dyDescent="0.3">
      <c r="A255" s="11" t="s">
        <v>454</v>
      </c>
      <c r="B255" s="22" t="s">
        <v>455</v>
      </c>
      <c r="C255" s="6" t="s">
        <v>312</v>
      </c>
      <c r="D255" s="15">
        <v>2</v>
      </c>
      <c r="E255" s="18">
        <v>700</v>
      </c>
      <c r="F255" s="15">
        <f t="shared" si="10"/>
        <v>1400</v>
      </c>
      <c r="G255" s="35"/>
      <c r="H255" s="32">
        <f t="shared" si="7"/>
        <v>0</v>
      </c>
    </row>
    <row r="256" spans="1:8" ht="28.8" x14ac:dyDescent="0.3">
      <c r="A256" s="11" t="s">
        <v>456</v>
      </c>
      <c r="B256" s="22" t="s">
        <v>457</v>
      </c>
      <c r="C256" s="6" t="s">
        <v>312</v>
      </c>
      <c r="D256" s="15">
        <v>2</v>
      </c>
      <c r="E256" s="18">
        <v>350</v>
      </c>
      <c r="F256" s="15">
        <f t="shared" si="10"/>
        <v>700</v>
      </c>
      <c r="G256" s="35"/>
      <c r="H256" s="32">
        <f t="shared" si="7"/>
        <v>0</v>
      </c>
    </row>
    <row r="257" spans="1:8" ht="28.8" x14ac:dyDescent="0.3">
      <c r="A257" s="11" t="s">
        <v>458</v>
      </c>
      <c r="B257" s="22" t="s">
        <v>459</v>
      </c>
      <c r="C257" s="6" t="s">
        <v>312</v>
      </c>
      <c r="D257" s="15">
        <v>1</v>
      </c>
      <c r="E257" s="18">
        <v>250</v>
      </c>
      <c r="F257" s="15">
        <f t="shared" si="10"/>
        <v>250</v>
      </c>
      <c r="G257" s="35"/>
      <c r="H257" s="32">
        <f t="shared" si="7"/>
        <v>0</v>
      </c>
    </row>
    <row r="258" spans="1:8" x14ac:dyDescent="0.3">
      <c r="A258" s="11" t="s">
        <v>460</v>
      </c>
      <c r="B258" s="22" t="s">
        <v>461</v>
      </c>
      <c r="C258" s="6"/>
      <c r="D258" s="15"/>
      <c r="E258" s="18"/>
      <c r="F258" s="15"/>
      <c r="G258" s="35"/>
      <c r="H258" s="32" t="str">
        <f t="shared" si="7"/>
        <v/>
      </c>
    </row>
    <row r="259" spans="1:8" x14ac:dyDescent="0.3">
      <c r="A259" s="11" t="s">
        <v>462</v>
      </c>
      <c r="B259" s="22" t="s">
        <v>463</v>
      </c>
      <c r="C259" s="6" t="s">
        <v>464</v>
      </c>
      <c r="D259" s="15">
        <v>10</v>
      </c>
      <c r="E259" s="18">
        <v>100</v>
      </c>
      <c r="F259" s="15">
        <f>MMULT(D259,E259)</f>
        <v>1000</v>
      </c>
      <c r="G259" s="35"/>
      <c r="H259" s="32">
        <f t="shared" si="7"/>
        <v>0</v>
      </c>
    </row>
    <row r="260" spans="1:8" ht="57.6" x14ac:dyDescent="0.3">
      <c r="A260" s="11" t="s">
        <v>465</v>
      </c>
      <c r="B260" s="22" t="s">
        <v>466</v>
      </c>
      <c r="C260" s="6" t="s">
        <v>120</v>
      </c>
      <c r="D260" s="15">
        <v>1</v>
      </c>
      <c r="E260" s="18">
        <v>2000</v>
      </c>
      <c r="F260" s="15">
        <f>MMULT(D260,E260)</f>
        <v>2000</v>
      </c>
      <c r="G260" s="35"/>
      <c r="H260" s="32">
        <f t="shared" si="7"/>
        <v>0</v>
      </c>
    </row>
    <row r="261" spans="1:8" x14ac:dyDescent="0.3">
      <c r="A261" s="11" t="s">
        <v>465</v>
      </c>
      <c r="B261" s="22" t="s">
        <v>467</v>
      </c>
      <c r="C261" s="6"/>
      <c r="D261" s="15"/>
      <c r="E261" s="18"/>
      <c r="F261" s="15"/>
      <c r="G261" s="35"/>
      <c r="H261" s="32" t="str">
        <f t="shared" si="7"/>
        <v/>
      </c>
    </row>
    <row r="262" spans="1:8" ht="28.8" x14ac:dyDescent="0.3">
      <c r="A262" s="11" t="s">
        <v>468</v>
      </c>
      <c r="B262" s="22" t="s">
        <v>469</v>
      </c>
      <c r="C262" s="6" t="s">
        <v>120</v>
      </c>
      <c r="D262" s="15">
        <v>1</v>
      </c>
      <c r="E262" s="18">
        <v>750</v>
      </c>
      <c r="F262" s="15">
        <f>MMULT(D262,E262)</f>
        <v>750</v>
      </c>
      <c r="G262" s="35"/>
      <c r="H262" s="32">
        <f t="shared" si="7"/>
        <v>0</v>
      </c>
    </row>
    <row r="263" spans="1:8" x14ac:dyDescent="0.3">
      <c r="A263" s="12" t="s">
        <v>5</v>
      </c>
      <c r="B263" s="24" t="s">
        <v>470</v>
      </c>
      <c r="C263" s="6"/>
      <c r="D263" s="15"/>
      <c r="E263" s="18"/>
      <c r="F263" s="20">
        <f>SUM(F244:F262)</f>
        <v>11150</v>
      </c>
      <c r="G263" s="35"/>
      <c r="H263" s="20">
        <f>SUM(H244:H262)</f>
        <v>0</v>
      </c>
    </row>
    <row r="264" spans="1:8" s="2" customFormat="1" ht="15.6" x14ac:dyDescent="0.3">
      <c r="A264" s="10" t="s">
        <v>471</v>
      </c>
      <c r="B264" s="23" t="s">
        <v>472</v>
      </c>
      <c r="C264" s="4" t="s">
        <v>5</v>
      </c>
      <c r="D264" s="16" t="s">
        <v>5</v>
      </c>
      <c r="E264" s="19" t="s">
        <v>5</v>
      </c>
      <c r="F264" s="16" t="s">
        <v>5</v>
      </c>
      <c r="G264" s="36"/>
      <c r="H264" s="32" t="str">
        <f t="shared" si="7"/>
        <v/>
      </c>
    </row>
    <row r="265" spans="1:8" ht="57.6" x14ac:dyDescent="0.3">
      <c r="A265" s="11" t="s">
        <v>473</v>
      </c>
      <c r="B265" s="22" t="s">
        <v>474</v>
      </c>
      <c r="C265" s="6"/>
      <c r="D265" s="15"/>
      <c r="E265" s="18"/>
      <c r="F265" s="15"/>
      <c r="G265" s="35"/>
      <c r="H265" s="32" t="str">
        <f t="shared" ref="H265:H328" si="11">IF(C265="","",G265*D265)</f>
        <v/>
      </c>
    </row>
    <row r="266" spans="1:8" ht="28.8" x14ac:dyDescent="0.3">
      <c r="A266" s="11" t="s">
        <v>475</v>
      </c>
      <c r="B266" s="22" t="s">
        <v>136</v>
      </c>
      <c r="C266" s="6"/>
      <c r="D266" s="15"/>
      <c r="E266" s="18"/>
      <c r="F266" s="15"/>
      <c r="G266" s="35"/>
      <c r="H266" s="32" t="str">
        <f t="shared" si="11"/>
        <v/>
      </c>
    </row>
    <row r="267" spans="1:8" ht="28.8" x14ac:dyDescent="0.3">
      <c r="A267" s="11" t="s">
        <v>476</v>
      </c>
      <c r="B267" s="22" t="s">
        <v>138</v>
      </c>
      <c r="C267" s="6"/>
      <c r="D267" s="15"/>
      <c r="E267" s="18"/>
      <c r="F267" s="15"/>
      <c r="G267" s="35"/>
      <c r="H267" s="32" t="str">
        <f t="shared" si="11"/>
        <v/>
      </c>
    </row>
    <row r="268" spans="1:8" x14ac:dyDescent="0.3">
      <c r="A268" s="11" t="s">
        <v>477</v>
      </c>
      <c r="B268" s="22" t="s">
        <v>478</v>
      </c>
      <c r="C268" s="6"/>
      <c r="D268" s="15"/>
      <c r="E268" s="18"/>
      <c r="F268" s="15"/>
      <c r="G268" s="35"/>
      <c r="H268" s="32" t="str">
        <f t="shared" si="11"/>
        <v/>
      </c>
    </row>
    <row r="269" spans="1:8" ht="28.8" x14ac:dyDescent="0.3">
      <c r="A269" s="11" t="s">
        <v>479</v>
      </c>
      <c r="B269" s="22" t="s">
        <v>480</v>
      </c>
      <c r="C269" s="6"/>
      <c r="D269" s="15"/>
      <c r="E269" s="18"/>
      <c r="F269" s="15"/>
      <c r="G269" s="35"/>
      <c r="H269" s="32" t="str">
        <f t="shared" si="11"/>
        <v/>
      </c>
    </row>
    <row r="270" spans="1:8" x14ac:dyDescent="0.3">
      <c r="A270" s="11" t="s">
        <v>481</v>
      </c>
      <c r="B270" s="22" t="s">
        <v>482</v>
      </c>
      <c r="C270" s="6"/>
      <c r="D270" s="15"/>
      <c r="E270" s="18"/>
      <c r="F270" s="15"/>
      <c r="G270" s="35"/>
      <c r="H270" s="32" t="str">
        <f t="shared" si="11"/>
        <v/>
      </c>
    </row>
    <row r="271" spans="1:8" ht="100.8" x14ac:dyDescent="0.3">
      <c r="A271" s="11" t="s">
        <v>483</v>
      </c>
      <c r="B271" s="22" t="s">
        <v>484</v>
      </c>
      <c r="C271" s="6"/>
      <c r="D271" s="15"/>
      <c r="E271" s="18"/>
      <c r="F271" s="15"/>
      <c r="G271" s="35"/>
      <c r="H271" s="32" t="str">
        <f t="shared" si="11"/>
        <v/>
      </c>
    </row>
    <row r="272" spans="1:8" ht="28.8" x14ac:dyDescent="0.3">
      <c r="A272" s="11" t="s">
        <v>485</v>
      </c>
      <c r="B272" s="22" t="s">
        <v>486</v>
      </c>
      <c r="C272" s="6"/>
      <c r="D272" s="15"/>
      <c r="E272" s="18"/>
      <c r="F272" s="15"/>
      <c r="G272" s="35"/>
      <c r="H272" s="32" t="str">
        <f t="shared" si="11"/>
        <v/>
      </c>
    </row>
    <row r="273" spans="1:8" x14ac:dyDescent="0.3">
      <c r="A273" s="12" t="s">
        <v>5</v>
      </c>
      <c r="B273" s="24" t="s">
        <v>487</v>
      </c>
      <c r="C273" s="6"/>
      <c r="D273" s="15"/>
      <c r="E273" s="18"/>
      <c r="F273" s="20">
        <f>SUM(F265:F272)</f>
        <v>0</v>
      </c>
      <c r="G273" s="35"/>
      <c r="H273" s="20">
        <f>SUM(H265:H272)</f>
        <v>0</v>
      </c>
    </row>
    <row r="274" spans="1:8" s="2" customFormat="1" ht="15.6" x14ac:dyDescent="0.3">
      <c r="A274" s="10" t="s">
        <v>488</v>
      </c>
      <c r="B274" s="23" t="s">
        <v>489</v>
      </c>
      <c r="C274" s="4" t="s">
        <v>5</v>
      </c>
      <c r="D274" s="16" t="s">
        <v>5</v>
      </c>
      <c r="E274" s="19" t="s">
        <v>5</v>
      </c>
      <c r="F274" s="16" t="s">
        <v>5</v>
      </c>
      <c r="G274" s="36"/>
      <c r="H274" s="32" t="str">
        <f t="shared" si="11"/>
        <v/>
      </c>
    </row>
    <row r="275" spans="1:8" ht="28.8" x14ac:dyDescent="0.3">
      <c r="A275" s="11" t="s">
        <v>490</v>
      </c>
      <c r="B275" s="22" t="s">
        <v>491</v>
      </c>
      <c r="C275" s="6" t="s">
        <v>152</v>
      </c>
      <c r="D275" s="15">
        <v>500</v>
      </c>
      <c r="E275" s="18">
        <v>58</v>
      </c>
      <c r="F275" s="15">
        <f t="shared" ref="F275:F280" si="12">MMULT(D275,E275)</f>
        <v>29000</v>
      </c>
      <c r="G275" s="35"/>
      <c r="H275" s="32">
        <f t="shared" si="11"/>
        <v>0</v>
      </c>
    </row>
    <row r="276" spans="1:8" ht="28.8" x14ac:dyDescent="0.3">
      <c r="A276" s="11" t="s">
        <v>492</v>
      </c>
      <c r="B276" s="22" t="s">
        <v>493</v>
      </c>
      <c r="C276" s="6" t="s">
        <v>152</v>
      </c>
      <c r="D276" s="15">
        <v>300</v>
      </c>
      <c r="E276" s="18">
        <v>79</v>
      </c>
      <c r="F276" s="15">
        <f t="shared" si="12"/>
        <v>23700</v>
      </c>
      <c r="G276" s="35"/>
      <c r="H276" s="32">
        <f t="shared" si="11"/>
        <v>0</v>
      </c>
    </row>
    <row r="277" spans="1:8" ht="28.8" x14ac:dyDescent="0.3">
      <c r="A277" s="11" t="s">
        <v>494</v>
      </c>
      <c r="B277" s="22" t="s">
        <v>495</v>
      </c>
      <c r="C277" s="6" t="s">
        <v>152</v>
      </c>
      <c r="D277" s="15">
        <v>50</v>
      </c>
      <c r="E277" s="18">
        <v>23</v>
      </c>
      <c r="F277" s="15">
        <f t="shared" si="12"/>
        <v>1150</v>
      </c>
      <c r="G277" s="35"/>
      <c r="H277" s="32">
        <f t="shared" si="11"/>
        <v>0</v>
      </c>
    </row>
    <row r="278" spans="1:8" ht="28.8" x14ac:dyDescent="0.3">
      <c r="A278" s="11" t="s">
        <v>496</v>
      </c>
      <c r="B278" s="22" t="s">
        <v>497</v>
      </c>
      <c r="C278" s="6" t="s">
        <v>152</v>
      </c>
      <c r="D278" s="15">
        <v>50</v>
      </c>
      <c r="E278" s="18">
        <v>26</v>
      </c>
      <c r="F278" s="15">
        <f t="shared" si="12"/>
        <v>1300</v>
      </c>
      <c r="G278" s="35"/>
      <c r="H278" s="32">
        <f t="shared" si="11"/>
        <v>0</v>
      </c>
    </row>
    <row r="279" spans="1:8" x14ac:dyDescent="0.3">
      <c r="A279" s="11" t="s">
        <v>498</v>
      </c>
      <c r="B279" s="22" t="s">
        <v>499</v>
      </c>
      <c r="C279" s="6" t="s">
        <v>12</v>
      </c>
      <c r="D279" s="15">
        <v>100</v>
      </c>
      <c r="E279" s="18">
        <v>136</v>
      </c>
      <c r="F279" s="15">
        <f t="shared" si="12"/>
        <v>13600</v>
      </c>
      <c r="G279" s="35"/>
      <c r="H279" s="32">
        <f t="shared" si="11"/>
        <v>0</v>
      </c>
    </row>
    <row r="280" spans="1:8" ht="28.8" x14ac:dyDescent="0.3">
      <c r="A280" s="11" t="s">
        <v>500</v>
      </c>
      <c r="B280" s="22" t="s">
        <v>501</v>
      </c>
      <c r="C280" s="6" t="s">
        <v>152</v>
      </c>
      <c r="D280" s="15">
        <v>50</v>
      </c>
      <c r="E280" s="18">
        <v>60</v>
      </c>
      <c r="F280" s="15">
        <f t="shared" si="12"/>
        <v>3000</v>
      </c>
      <c r="G280" s="35"/>
      <c r="H280" s="32">
        <f t="shared" si="11"/>
        <v>0</v>
      </c>
    </row>
    <row r="281" spans="1:8" x14ac:dyDescent="0.3">
      <c r="A281" s="11" t="s">
        <v>502</v>
      </c>
      <c r="B281" s="22" t="s">
        <v>503</v>
      </c>
      <c r="C281" s="6"/>
      <c r="D281" s="15"/>
      <c r="E281" s="18"/>
      <c r="F281" s="15"/>
      <c r="G281" s="35"/>
      <c r="H281" s="32" t="str">
        <f t="shared" si="11"/>
        <v/>
      </c>
    </row>
    <row r="282" spans="1:8" ht="28.8" x14ac:dyDescent="0.3">
      <c r="A282" s="11" t="s">
        <v>504</v>
      </c>
      <c r="B282" s="22" t="s">
        <v>505</v>
      </c>
      <c r="C282" s="6" t="s">
        <v>2</v>
      </c>
      <c r="D282" s="15">
        <v>4</v>
      </c>
      <c r="E282" s="18">
        <v>570</v>
      </c>
      <c r="F282" s="15">
        <f>MMULT(D282,E282)</f>
        <v>2280</v>
      </c>
      <c r="G282" s="35"/>
      <c r="H282" s="32">
        <f t="shared" si="11"/>
        <v>0</v>
      </c>
    </row>
    <row r="283" spans="1:8" ht="28.8" x14ac:dyDescent="0.3">
      <c r="A283" s="11" t="s">
        <v>506</v>
      </c>
      <c r="B283" s="22" t="s">
        <v>507</v>
      </c>
      <c r="C283" s="6" t="s">
        <v>2</v>
      </c>
      <c r="D283" s="15">
        <v>6</v>
      </c>
      <c r="E283" s="18">
        <v>830</v>
      </c>
      <c r="F283" s="15">
        <f>MMULT(D283,E283)</f>
        <v>4980</v>
      </c>
      <c r="G283" s="35"/>
      <c r="H283" s="32">
        <f t="shared" si="11"/>
        <v>0</v>
      </c>
    </row>
    <row r="284" spans="1:8" x14ac:dyDescent="0.3">
      <c r="A284" s="12" t="s">
        <v>5</v>
      </c>
      <c r="B284" s="24" t="s">
        <v>508</v>
      </c>
      <c r="C284" s="6"/>
      <c r="D284" s="15"/>
      <c r="E284" s="18"/>
      <c r="F284" s="20">
        <f>SUM(F275:F283)</f>
        <v>79010</v>
      </c>
      <c r="G284" s="35"/>
      <c r="H284" s="20">
        <f>SUM(H275:H283)</f>
        <v>0</v>
      </c>
    </row>
    <row r="285" spans="1:8" s="2" customFormat="1" ht="15.6" x14ac:dyDescent="0.3">
      <c r="A285" s="10" t="s">
        <v>509</v>
      </c>
      <c r="B285" s="23" t="s">
        <v>510</v>
      </c>
      <c r="C285" s="4" t="s">
        <v>5</v>
      </c>
      <c r="D285" s="16" t="s">
        <v>5</v>
      </c>
      <c r="E285" s="19" t="s">
        <v>5</v>
      </c>
      <c r="F285" s="16" t="s">
        <v>5</v>
      </c>
      <c r="G285" s="36"/>
      <c r="H285" s="32" t="str">
        <f t="shared" si="11"/>
        <v/>
      </c>
    </row>
    <row r="286" spans="1:8" ht="28.8" x14ac:dyDescent="0.3">
      <c r="A286" s="11" t="s">
        <v>511</v>
      </c>
      <c r="B286" s="22" t="s">
        <v>512</v>
      </c>
      <c r="C286" s="6" t="s">
        <v>2</v>
      </c>
      <c r="D286" s="15">
        <v>2</v>
      </c>
      <c r="E286" s="18">
        <v>1130</v>
      </c>
      <c r="F286" s="15">
        <f>MMULT(D286,E286)</f>
        <v>2260</v>
      </c>
      <c r="G286" s="35"/>
      <c r="H286" s="32">
        <f t="shared" si="11"/>
        <v>0</v>
      </c>
    </row>
    <row r="287" spans="1:8" ht="28.8" x14ac:dyDescent="0.3">
      <c r="A287" s="11" t="s">
        <v>513</v>
      </c>
      <c r="B287" s="22" t="s">
        <v>514</v>
      </c>
      <c r="C287" s="6" t="s">
        <v>2</v>
      </c>
      <c r="D287" s="15">
        <v>3</v>
      </c>
      <c r="E287" s="18">
        <v>1770</v>
      </c>
      <c r="F287" s="15">
        <f>MMULT(D287,E287)</f>
        <v>5310</v>
      </c>
      <c r="G287" s="35"/>
      <c r="H287" s="32">
        <f t="shared" si="11"/>
        <v>0</v>
      </c>
    </row>
    <row r="288" spans="1:8" ht="28.8" x14ac:dyDescent="0.3">
      <c r="A288" s="11" t="s">
        <v>515</v>
      </c>
      <c r="B288" s="22" t="s">
        <v>516</v>
      </c>
      <c r="C288" s="6" t="s">
        <v>2</v>
      </c>
      <c r="D288" s="15">
        <v>1</v>
      </c>
      <c r="E288" s="18">
        <v>2340</v>
      </c>
      <c r="F288" s="15">
        <f>MMULT(D288,E288)</f>
        <v>2340</v>
      </c>
      <c r="G288" s="35"/>
      <c r="H288" s="32">
        <f t="shared" si="11"/>
        <v>0</v>
      </c>
    </row>
    <row r="289" spans="1:8" x14ac:dyDescent="0.3">
      <c r="A289" s="11" t="s">
        <v>517</v>
      </c>
      <c r="B289" s="22" t="s">
        <v>518</v>
      </c>
      <c r="C289" s="6" t="s">
        <v>2</v>
      </c>
      <c r="D289" s="15">
        <v>6</v>
      </c>
      <c r="E289" s="18">
        <v>500</v>
      </c>
      <c r="F289" s="15">
        <f>MMULT(D289,E289)</f>
        <v>3000</v>
      </c>
      <c r="G289" s="35"/>
      <c r="H289" s="32">
        <f t="shared" si="11"/>
        <v>0</v>
      </c>
    </row>
    <row r="290" spans="1:8" ht="28.8" x14ac:dyDescent="0.3">
      <c r="A290" s="11" t="s">
        <v>519</v>
      </c>
      <c r="B290" s="22" t="s">
        <v>520</v>
      </c>
      <c r="C290" s="6" t="s">
        <v>120</v>
      </c>
      <c r="D290" s="15">
        <v>2</v>
      </c>
      <c r="E290" s="18">
        <v>55</v>
      </c>
      <c r="F290" s="15">
        <f>MMULT(D290,E290)</f>
        <v>110</v>
      </c>
      <c r="G290" s="35"/>
      <c r="H290" s="32">
        <f t="shared" si="11"/>
        <v>0</v>
      </c>
    </row>
    <row r="291" spans="1:8" x14ac:dyDescent="0.3">
      <c r="A291" s="12" t="s">
        <v>5</v>
      </c>
      <c r="B291" s="24" t="s">
        <v>521</v>
      </c>
      <c r="C291" s="6"/>
      <c r="D291" s="15"/>
      <c r="E291" s="18"/>
      <c r="F291" s="20">
        <f>SUM(F286:F290)</f>
        <v>13020</v>
      </c>
      <c r="G291" s="35"/>
      <c r="H291" s="20">
        <f>SUM(H286:H290)</f>
        <v>0</v>
      </c>
    </row>
    <row r="292" spans="1:8" s="2" customFormat="1" ht="15.6" x14ac:dyDescent="0.3">
      <c r="A292" s="10" t="s">
        <v>522</v>
      </c>
      <c r="B292" s="23" t="s">
        <v>523</v>
      </c>
      <c r="C292" s="4" t="s">
        <v>5</v>
      </c>
      <c r="D292" s="16" t="s">
        <v>5</v>
      </c>
      <c r="E292" s="19" t="s">
        <v>5</v>
      </c>
      <c r="F292" s="16" t="s">
        <v>5</v>
      </c>
      <c r="G292" s="36"/>
      <c r="H292" s="32" t="str">
        <f t="shared" si="11"/>
        <v/>
      </c>
    </row>
    <row r="293" spans="1:8" ht="43.2" x14ac:dyDescent="0.3">
      <c r="A293" s="11" t="s">
        <v>524</v>
      </c>
      <c r="B293" s="22" t="s">
        <v>525</v>
      </c>
      <c r="C293" s="6" t="s">
        <v>2</v>
      </c>
      <c r="D293" s="15">
        <v>3</v>
      </c>
      <c r="E293" s="18">
        <v>4900</v>
      </c>
      <c r="F293" s="15">
        <f>MMULT(D293,E293)</f>
        <v>14700</v>
      </c>
      <c r="G293" s="35"/>
      <c r="H293" s="32">
        <f t="shared" si="11"/>
        <v>0</v>
      </c>
    </row>
    <row r="294" spans="1:8" x14ac:dyDescent="0.3">
      <c r="A294" s="12" t="s">
        <v>5</v>
      </c>
      <c r="B294" s="24" t="s">
        <v>526</v>
      </c>
      <c r="C294" s="6"/>
      <c r="D294" s="15"/>
      <c r="E294" s="18"/>
      <c r="F294" s="20">
        <f>SUM(F293:F293)</f>
        <v>14700</v>
      </c>
      <c r="G294" s="35"/>
      <c r="H294" s="20">
        <f>SUM(H293:H293)</f>
        <v>0</v>
      </c>
    </row>
    <row r="295" spans="1:8" s="2" customFormat="1" ht="15.6" x14ac:dyDescent="0.3">
      <c r="A295" s="10" t="s">
        <v>527</v>
      </c>
      <c r="B295" s="23" t="s">
        <v>528</v>
      </c>
      <c r="C295" s="4" t="s">
        <v>5</v>
      </c>
      <c r="D295" s="16" t="s">
        <v>5</v>
      </c>
      <c r="E295" s="19" t="s">
        <v>5</v>
      </c>
      <c r="F295" s="16" t="s">
        <v>5</v>
      </c>
      <c r="G295" s="36"/>
      <c r="H295" s="32" t="str">
        <f t="shared" si="11"/>
        <v/>
      </c>
    </row>
    <row r="296" spans="1:8" ht="28.8" x14ac:dyDescent="0.3">
      <c r="A296" s="11" t="s">
        <v>529</v>
      </c>
      <c r="B296" s="22" t="s">
        <v>530</v>
      </c>
      <c r="C296" s="6" t="s">
        <v>152</v>
      </c>
      <c r="D296" s="15">
        <v>600</v>
      </c>
      <c r="E296" s="18">
        <v>9.4</v>
      </c>
      <c r="F296" s="15">
        <f t="shared" ref="F296:F303" si="13">MMULT(D296,E296)</f>
        <v>5640</v>
      </c>
      <c r="G296" s="35"/>
      <c r="H296" s="32">
        <f t="shared" si="11"/>
        <v>0</v>
      </c>
    </row>
    <row r="297" spans="1:8" x14ac:dyDescent="0.3">
      <c r="A297" s="11" t="s">
        <v>531</v>
      </c>
      <c r="B297" s="22" t="s">
        <v>532</v>
      </c>
      <c r="C297" s="6" t="s">
        <v>152</v>
      </c>
      <c r="D297" s="15">
        <v>100</v>
      </c>
      <c r="E297" s="18">
        <v>79</v>
      </c>
      <c r="F297" s="15">
        <f t="shared" si="13"/>
        <v>7900</v>
      </c>
      <c r="G297" s="35"/>
      <c r="H297" s="32">
        <f t="shared" si="11"/>
        <v>0</v>
      </c>
    </row>
    <row r="298" spans="1:8" x14ac:dyDescent="0.3">
      <c r="A298" s="11" t="s">
        <v>533</v>
      </c>
      <c r="B298" s="22" t="s">
        <v>534</v>
      </c>
      <c r="C298" s="6" t="s">
        <v>152</v>
      </c>
      <c r="D298" s="15">
        <v>60</v>
      </c>
      <c r="E298" s="18">
        <v>151</v>
      </c>
      <c r="F298" s="15">
        <f t="shared" si="13"/>
        <v>9060</v>
      </c>
      <c r="G298" s="35"/>
      <c r="H298" s="32">
        <f t="shared" si="11"/>
        <v>0</v>
      </c>
    </row>
    <row r="299" spans="1:8" ht="28.8" x14ac:dyDescent="0.3">
      <c r="A299" s="11" t="s">
        <v>535</v>
      </c>
      <c r="B299" s="22" t="s">
        <v>536</v>
      </c>
      <c r="C299" s="6" t="s">
        <v>152</v>
      </c>
      <c r="D299" s="15">
        <v>500</v>
      </c>
      <c r="E299" s="18">
        <v>19.600000000000001</v>
      </c>
      <c r="F299" s="15">
        <f t="shared" si="13"/>
        <v>9800</v>
      </c>
      <c r="G299" s="35"/>
      <c r="H299" s="32">
        <f t="shared" si="11"/>
        <v>0</v>
      </c>
    </row>
    <row r="300" spans="1:8" x14ac:dyDescent="0.3">
      <c r="A300" s="11" t="s">
        <v>537</v>
      </c>
      <c r="B300" s="22" t="s">
        <v>538</v>
      </c>
      <c r="C300" s="6" t="s">
        <v>152</v>
      </c>
      <c r="D300" s="15">
        <v>2000</v>
      </c>
      <c r="E300" s="18">
        <v>12.6</v>
      </c>
      <c r="F300" s="15">
        <f t="shared" si="13"/>
        <v>25200</v>
      </c>
      <c r="G300" s="35"/>
      <c r="H300" s="32">
        <f t="shared" si="11"/>
        <v>0</v>
      </c>
    </row>
    <row r="301" spans="1:8" x14ac:dyDescent="0.3">
      <c r="A301" s="11" t="s">
        <v>539</v>
      </c>
      <c r="B301" s="22" t="s">
        <v>540</v>
      </c>
      <c r="C301" s="6" t="s">
        <v>152</v>
      </c>
      <c r="D301" s="15">
        <v>900</v>
      </c>
      <c r="E301" s="18">
        <v>16.8</v>
      </c>
      <c r="F301" s="15">
        <f t="shared" si="13"/>
        <v>15120</v>
      </c>
      <c r="G301" s="35"/>
      <c r="H301" s="32">
        <f t="shared" si="11"/>
        <v>0</v>
      </c>
    </row>
    <row r="302" spans="1:8" x14ac:dyDescent="0.3">
      <c r="A302" s="11" t="s">
        <v>541</v>
      </c>
      <c r="B302" s="22" t="s">
        <v>542</v>
      </c>
      <c r="C302" s="6" t="s">
        <v>152</v>
      </c>
      <c r="D302" s="15">
        <v>50</v>
      </c>
      <c r="E302" s="18">
        <v>32</v>
      </c>
      <c r="F302" s="15">
        <f t="shared" si="13"/>
        <v>1600</v>
      </c>
      <c r="G302" s="35"/>
      <c r="H302" s="32">
        <f t="shared" si="11"/>
        <v>0</v>
      </c>
    </row>
    <row r="303" spans="1:8" x14ac:dyDescent="0.3">
      <c r="A303" s="11" t="s">
        <v>543</v>
      </c>
      <c r="B303" s="22" t="s">
        <v>544</v>
      </c>
      <c r="C303" s="6" t="s">
        <v>152</v>
      </c>
      <c r="D303" s="15">
        <v>50</v>
      </c>
      <c r="E303" s="18">
        <v>68</v>
      </c>
      <c r="F303" s="15">
        <f t="shared" si="13"/>
        <v>3400</v>
      </c>
      <c r="G303" s="35"/>
      <c r="H303" s="32">
        <f t="shared" si="11"/>
        <v>0</v>
      </c>
    </row>
    <row r="304" spans="1:8" x14ac:dyDescent="0.3">
      <c r="A304" s="12" t="s">
        <v>5</v>
      </c>
      <c r="B304" s="24" t="s">
        <v>545</v>
      </c>
      <c r="C304" s="6"/>
      <c r="D304" s="15"/>
      <c r="E304" s="18"/>
      <c r="F304" s="20">
        <f>SUM(F296:F303)</f>
        <v>77720</v>
      </c>
      <c r="G304" s="35"/>
      <c r="H304" s="20">
        <f>SUM(H296:H303)</f>
        <v>0</v>
      </c>
    </row>
    <row r="305" spans="1:8" s="2" customFormat="1" ht="15.6" x14ac:dyDescent="0.3">
      <c r="A305" s="10" t="s">
        <v>546</v>
      </c>
      <c r="B305" s="23" t="s">
        <v>547</v>
      </c>
      <c r="C305" s="4" t="s">
        <v>5</v>
      </c>
      <c r="D305" s="16" t="s">
        <v>5</v>
      </c>
      <c r="E305" s="19" t="s">
        <v>5</v>
      </c>
      <c r="F305" s="16" t="s">
        <v>5</v>
      </c>
      <c r="G305" s="36"/>
      <c r="H305" s="32" t="str">
        <f t="shared" si="11"/>
        <v/>
      </c>
    </row>
    <row r="306" spans="1:8" x14ac:dyDescent="0.3">
      <c r="A306" s="11" t="s">
        <v>548</v>
      </c>
      <c r="B306" s="22" t="s">
        <v>549</v>
      </c>
      <c r="C306" s="6"/>
      <c r="D306" s="15"/>
      <c r="E306" s="18"/>
      <c r="F306" s="15"/>
      <c r="G306" s="35"/>
      <c r="H306" s="32" t="str">
        <f t="shared" si="11"/>
        <v/>
      </c>
    </row>
    <row r="307" spans="1:8" ht="28.8" x14ac:dyDescent="0.3">
      <c r="A307" s="11" t="s">
        <v>550</v>
      </c>
      <c r="B307" s="22" t="s">
        <v>551</v>
      </c>
      <c r="C307" s="6" t="s">
        <v>152</v>
      </c>
      <c r="D307" s="15">
        <v>10</v>
      </c>
      <c r="E307" s="18">
        <v>110</v>
      </c>
      <c r="F307" s="15">
        <f>MMULT(D307,E307)</f>
        <v>1100</v>
      </c>
      <c r="G307" s="35"/>
      <c r="H307" s="32">
        <f t="shared" si="11"/>
        <v>0</v>
      </c>
    </row>
    <row r="308" spans="1:8" x14ac:dyDescent="0.3">
      <c r="A308" s="11" t="s">
        <v>552</v>
      </c>
      <c r="B308" s="22" t="s">
        <v>553</v>
      </c>
      <c r="C308" s="6"/>
      <c r="D308" s="15"/>
      <c r="E308" s="18"/>
      <c r="F308" s="15"/>
      <c r="G308" s="35"/>
      <c r="H308" s="32" t="str">
        <f t="shared" si="11"/>
        <v/>
      </c>
    </row>
    <row r="309" spans="1:8" ht="28.8" x14ac:dyDescent="0.3">
      <c r="A309" s="11" t="s">
        <v>554</v>
      </c>
      <c r="B309" s="22" t="s">
        <v>555</v>
      </c>
      <c r="C309" s="6" t="s">
        <v>152</v>
      </c>
      <c r="D309" s="15">
        <v>50</v>
      </c>
      <c r="E309" s="18">
        <v>43</v>
      </c>
      <c r="F309" s="15">
        <f>MMULT(D309,E309)</f>
        <v>2150</v>
      </c>
      <c r="G309" s="35"/>
      <c r="H309" s="32">
        <f t="shared" si="11"/>
        <v>0</v>
      </c>
    </row>
    <row r="310" spans="1:8" x14ac:dyDescent="0.3">
      <c r="A310" s="12" t="s">
        <v>5</v>
      </c>
      <c r="B310" s="24" t="s">
        <v>556</v>
      </c>
      <c r="C310" s="6"/>
      <c r="D310" s="15"/>
      <c r="E310" s="18"/>
      <c r="F310" s="20">
        <f>SUM(F306:F309)</f>
        <v>3250</v>
      </c>
      <c r="G310" s="35"/>
      <c r="H310" s="20">
        <f>SUM(H306:H309)</f>
        <v>0</v>
      </c>
    </row>
    <row r="311" spans="1:8" s="2" customFormat="1" ht="15.6" x14ac:dyDescent="0.3">
      <c r="A311" s="10" t="s">
        <v>557</v>
      </c>
      <c r="B311" s="23" t="s">
        <v>558</v>
      </c>
      <c r="C311" s="4" t="s">
        <v>5</v>
      </c>
      <c r="D311" s="16" t="s">
        <v>5</v>
      </c>
      <c r="E311" s="19" t="s">
        <v>5</v>
      </c>
      <c r="F311" s="16" t="s">
        <v>5</v>
      </c>
      <c r="G311" s="36"/>
      <c r="H311" s="32" t="str">
        <f t="shared" si="11"/>
        <v/>
      </c>
    </row>
    <row r="312" spans="1:8" x14ac:dyDescent="0.3">
      <c r="A312" s="11" t="s">
        <v>559</v>
      </c>
      <c r="B312" s="22" t="s">
        <v>560</v>
      </c>
      <c r="C312" s="6"/>
      <c r="D312" s="15"/>
      <c r="E312" s="18"/>
      <c r="F312" s="15"/>
      <c r="G312" s="35"/>
      <c r="H312" s="32" t="str">
        <f t="shared" si="11"/>
        <v/>
      </c>
    </row>
    <row r="313" spans="1:8" ht="28.8" x14ac:dyDescent="0.3">
      <c r="A313" s="11" t="s">
        <v>561</v>
      </c>
      <c r="B313" s="22" t="s">
        <v>562</v>
      </c>
      <c r="C313" s="6" t="s">
        <v>152</v>
      </c>
      <c r="D313" s="15">
        <v>20</v>
      </c>
      <c r="E313" s="18">
        <v>238</v>
      </c>
      <c r="F313" s="15">
        <f>MMULT(D313,E313)</f>
        <v>4760</v>
      </c>
      <c r="G313" s="35"/>
      <c r="H313" s="32">
        <f t="shared" si="11"/>
        <v>0</v>
      </c>
    </row>
    <row r="314" spans="1:8" ht="28.8" x14ac:dyDescent="0.3">
      <c r="A314" s="11" t="s">
        <v>563</v>
      </c>
      <c r="B314" s="22" t="s">
        <v>564</v>
      </c>
      <c r="C314" s="6" t="s">
        <v>152</v>
      </c>
      <c r="D314" s="15">
        <v>20</v>
      </c>
      <c r="E314" s="18">
        <v>276</v>
      </c>
      <c r="F314" s="15">
        <f>MMULT(D314,E314)</f>
        <v>5520</v>
      </c>
      <c r="G314" s="35"/>
      <c r="H314" s="32">
        <f t="shared" si="11"/>
        <v>0</v>
      </c>
    </row>
    <row r="315" spans="1:8" x14ac:dyDescent="0.3">
      <c r="A315" s="11" t="s">
        <v>565</v>
      </c>
      <c r="B315" s="22" t="s">
        <v>566</v>
      </c>
      <c r="C315" s="6"/>
      <c r="D315" s="15"/>
      <c r="E315" s="18"/>
      <c r="F315" s="15"/>
      <c r="G315" s="35"/>
      <c r="H315" s="32" t="str">
        <f t="shared" si="11"/>
        <v/>
      </c>
    </row>
    <row r="316" spans="1:8" ht="28.8" x14ac:dyDescent="0.3">
      <c r="A316" s="11" t="s">
        <v>567</v>
      </c>
      <c r="B316" s="22" t="s">
        <v>568</v>
      </c>
      <c r="C316" s="6" t="s">
        <v>152</v>
      </c>
      <c r="D316" s="15">
        <v>30</v>
      </c>
      <c r="E316" s="18">
        <v>14.8</v>
      </c>
      <c r="F316" s="15">
        <f>MMULT(D316,E316)</f>
        <v>444</v>
      </c>
      <c r="G316" s="35"/>
      <c r="H316" s="32">
        <f t="shared" si="11"/>
        <v>0</v>
      </c>
    </row>
    <row r="317" spans="1:8" ht="28.8" x14ac:dyDescent="0.3">
      <c r="A317" s="11" t="s">
        <v>569</v>
      </c>
      <c r="B317" s="22" t="s">
        <v>570</v>
      </c>
      <c r="C317" s="6" t="s">
        <v>152</v>
      </c>
      <c r="D317" s="15">
        <v>30</v>
      </c>
      <c r="E317" s="18">
        <v>26.1</v>
      </c>
      <c r="F317" s="15">
        <f>MMULT(D317,E317)</f>
        <v>783</v>
      </c>
      <c r="G317" s="35"/>
      <c r="H317" s="32">
        <f t="shared" si="11"/>
        <v>0</v>
      </c>
    </row>
    <row r="318" spans="1:8" ht="28.8" x14ac:dyDescent="0.3">
      <c r="A318" s="11" t="s">
        <v>571</v>
      </c>
      <c r="B318" s="22" t="s">
        <v>572</v>
      </c>
      <c r="C318" s="6" t="s">
        <v>152</v>
      </c>
      <c r="D318" s="15">
        <v>50</v>
      </c>
      <c r="E318" s="18">
        <v>72</v>
      </c>
      <c r="F318" s="15">
        <f>MMULT(D318,E318)</f>
        <v>3600</v>
      </c>
      <c r="G318" s="35"/>
      <c r="H318" s="32">
        <f t="shared" si="11"/>
        <v>0</v>
      </c>
    </row>
    <row r="319" spans="1:8" x14ac:dyDescent="0.3">
      <c r="A319" s="12" t="s">
        <v>5</v>
      </c>
      <c r="B319" s="24" t="s">
        <v>573</v>
      </c>
      <c r="C319" s="6"/>
      <c r="D319" s="15"/>
      <c r="E319" s="18"/>
      <c r="F319" s="20">
        <f>SUM(F312:F318)</f>
        <v>15107</v>
      </c>
      <c r="G319" s="35"/>
      <c r="H319" s="20">
        <f>SUM(H312:H318)</f>
        <v>0</v>
      </c>
    </row>
    <row r="320" spans="1:8" s="2" customFormat="1" ht="15.6" x14ac:dyDescent="0.3">
      <c r="A320" s="10" t="s">
        <v>574</v>
      </c>
      <c r="B320" s="23" t="s">
        <v>575</v>
      </c>
      <c r="C320" s="4" t="s">
        <v>5</v>
      </c>
      <c r="D320" s="16" t="s">
        <v>5</v>
      </c>
      <c r="E320" s="19" t="s">
        <v>5</v>
      </c>
      <c r="F320" s="16" t="s">
        <v>5</v>
      </c>
      <c r="G320" s="36"/>
      <c r="H320" s="32" t="str">
        <f t="shared" si="11"/>
        <v/>
      </c>
    </row>
    <row r="321" spans="1:8" ht="28.8" x14ac:dyDescent="0.3">
      <c r="A321" s="11" t="s">
        <v>576</v>
      </c>
      <c r="B321" s="22" t="s">
        <v>577</v>
      </c>
      <c r="C321" s="6"/>
      <c r="D321" s="15"/>
      <c r="E321" s="18"/>
      <c r="F321" s="15"/>
      <c r="G321" s="35"/>
      <c r="H321" s="32" t="str">
        <f t="shared" si="11"/>
        <v/>
      </c>
    </row>
    <row r="322" spans="1:8" ht="28.8" x14ac:dyDescent="0.3">
      <c r="A322" s="11" t="s">
        <v>578</v>
      </c>
      <c r="B322" s="22" t="s">
        <v>579</v>
      </c>
      <c r="C322" s="6" t="s">
        <v>152</v>
      </c>
      <c r="D322" s="15">
        <v>500</v>
      </c>
      <c r="E322" s="18">
        <v>12</v>
      </c>
      <c r="F322" s="15">
        <f t="shared" ref="F322:F330" si="14">MMULT(D322,E322)</f>
        <v>6000</v>
      </c>
      <c r="G322" s="35"/>
      <c r="H322" s="32">
        <f t="shared" si="11"/>
        <v>0</v>
      </c>
    </row>
    <row r="323" spans="1:8" ht="28.8" x14ac:dyDescent="0.3">
      <c r="A323" s="11" t="s">
        <v>580</v>
      </c>
      <c r="B323" s="22" t="s">
        <v>581</v>
      </c>
      <c r="C323" s="6" t="s">
        <v>152</v>
      </c>
      <c r="D323" s="15">
        <v>100</v>
      </c>
      <c r="E323" s="18">
        <v>16.5</v>
      </c>
      <c r="F323" s="15">
        <f t="shared" si="14"/>
        <v>1650</v>
      </c>
      <c r="G323" s="35"/>
      <c r="H323" s="32">
        <f t="shared" si="11"/>
        <v>0</v>
      </c>
    </row>
    <row r="324" spans="1:8" ht="28.8" x14ac:dyDescent="0.3">
      <c r="A324" s="11" t="s">
        <v>582</v>
      </c>
      <c r="B324" s="22" t="s">
        <v>583</v>
      </c>
      <c r="C324" s="6" t="s">
        <v>152</v>
      </c>
      <c r="D324" s="15">
        <v>2000</v>
      </c>
      <c r="E324" s="18">
        <v>15.6</v>
      </c>
      <c r="F324" s="15">
        <f t="shared" si="14"/>
        <v>31200</v>
      </c>
      <c r="G324" s="35"/>
      <c r="H324" s="32">
        <f t="shared" si="11"/>
        <v>0</v>
      </c>
    </row>
    <row r="325" spans="1:8" ht="28.8" x14ac:dyDescent="0.3">
      <c r="A325" s="11" t="s">
        <v>584</v>
      </c>
      <c r="B325" s="22" t="s">
        <v>585</v>
      </c>
      <c r="C325" s="6" t="s">
        <v>152</v>
      </c>
      <c r="D325" s="15">
        <v>800</v>
      </c>
      <c r="E325" s="18">
        <v>21.9</v>
      </c>
      <c r="F325" s="15">
        <f t="shared" si="14"/>
        <v>17520</v>
      </c>
      <c r="G325" s="35"/>
      <c r="H325" s="32">
        <f t="shared" si="11"/>
        <v>0</v>
      </c>
    </row>
    <row r="326" spans="1:8" ht="28.8" x14ac:dyDescent="0.3">
      <c r="A326" s="11" t="s">
        <v>586</v>
      </c>
      <c r="B326" s="22" t="s">
        <v>587</v>
      </c>
      <c r="C326" s="6" t="s">
        <v>152</v>
      </c>
      <c r="D326" s="15">
        <v>100</v>
      </c>
      <c r="E326" s="18">
        <v>22</v>
      </c>
      <c r="F326" s="15">
        <f t="shared" si="14"/>
        <v>2200</v>
      </c>
      <c r="G326" s="35"/>
      <c r="H326" s="32">
        <f t="shared" si="11"/>
        <v>0</v>
      </c>
    </row>
    <row r="327" spans="1:8" ht="28.8" x14ac:dyDescent="0.3">
      <c r="A327" s="11" t="s">
        <v>588</v>
      </c>
      <c r="B327" s="22" t="s">
        <v>589</v>
      </c>
      <c r="C327" s="6" t="s">
        <v>152</v>
      </c>
      <c r="D327" s="15">
        <v>30</v>
      </c>
      <c r="E327" s="18">
        <v>34</v>
      </c>
      <c r="F327" s="15">
        <f t="shared" si="14"/>
        <v>1020</v>
      </c>
      <c r="G327" s="35"/>
      <c r="H327" s="32">
        <f t="shared" si="11"/>
        <v>0</v>
      </c>
    </row>
    <row r="328" spans="1:8" ht="28.8" x14ac:dyDescent="0.3">
      <c r="A328" s="11" t="s">
        <v>590</v>
      </c>
      <c r="B328" s="22" t="s">
        <v>591</v>
      </c>
      <c r="C328" s="6" t="s">
        <v>152</v>
      </c>
      <c r="D328" s="15">
        <v>900</v>
      </c>
      <c r="E328" s="18">
        <v>67</v>
      </c>
      <c r="F328" s="15">
        <f t="shared" si="14"/>
        <v>60300</v>
      </c>
      <c r="G328" s="35"/>
      <c r="H328" s="32">
        <f t="shared" si="11"/>
        <v>0</v>
      </c>
    </row>
    <row r="329" spans="1:8" ht="28.8" x14ac:dyDescent="0.3">
      <c r="A329" s="11" t="s">
        <v>592</v>
      </c>
      <c r="B329" s="22" t="s">
        <v>593</v>
      </c>
      <c r="C329" s="6" t="s">
        <v>152</v>
      </c>
      <c r="D329" s="15">
        <v>50</v>
      </c>
      <c r="E329" s="18">
        <v>100</v>
      </c>
      <c r="F329" s="15">
        <f t="shared" si="14"/>
        <v>5000</v>
      </c>
      <c r="G329" s="35"/>
      <c r="H329" s="32">
        <f t="shared" ref="H329:H391" si="15">IF(C329="","",G329*D329)</f>
        <v>0</v>
      </c>
    </row>
    <row r="330" spans="1:8" x14ac:dyDescent="0.3">
      <c r="A330" s="11" t="s">
        <v>594</v>
      </c>
      <c r="B330" s="22" t="s">
        <v>595</v>
      </c>
      <c r="C330" s="6" t="s">
        <v>2</v>
      </c>
      <c r="D330" s="15">
        <v>4</v>
      </c>
      <c r="E330" s="18">
        <v>65</v>
      </c>
      <c r="F330" s="15">
        <f t="shared" si="14"/>
        <v>260</v>
      </c>
      <c r="G330" s="35"/>
      <c r="H330" s="32">
        <f t="shared" si="15"/>
        <v>0</v>
      </c>
    </row>
    <row r="331" spans="1:8" x14ac:dyDescent="0.3">
      <c r="A331" s="12" t="s">
        <v>5</v>
      </c>
      <c r="B331" s="24" t="s">
        <v>596</v>
      </c>
      <c r="C331" s="6"/>
      <c r="D331" s="15"/>
      <c r="E331" s="18"/>
      <c r="F331" s="20">
        <f>SUM(F321:F330)</f>
        <v>125150</v>
      </c>
      <c r="G331" s="35"/>
      <c r="H331" s="20">
        <f>SUM(H321:H330)</f>
        <v>0</v>
      </c>
    </row>
    <row r="332" spans="1:8" s="2" customFormat="1" ht="15.6" x14ac:dyDescent="0.3">
      <c r="A332" s="10" t="s">
        <v>597</v>
      </c>
      <c r="B332" s="23" t="s">
        <v>598</v>
      </c>
      <c r="C332" s="4" t="s">
        <v>5</v>
      </c>
      <c r="D332" s="16" t="s">
        <v>5</v>
      </c>
      <c r="E332" s="19" t="s">
        <v>5</v>
      </c>
      <c r="F332" s="16" t="s">
        <v>5</v>
      </c>
      <c r="G332" s="36"/>
      <c r="H332" s="32" t="str">
        <f t="shared" si="15"/>
        <v/>
      </c>
    </row>
    <row r="333" spans="1:8" ht="28.8" x14ac:dyDescent="0.3">
      <c r="A333" s="11" t="s">
        <v>599</v>
      </c>
      <c r="B333" s="22" t="s">
        <v>600</v>
      </c>
      <c r="C333" s="6" t="s">
        <v>152</v>
      </c>
      <c r="D333" s="15">
        <v>1000</v>
      </c>
      <c r="E333" s="18">
        <v>36</v>
      </c>
      <c r="F333" s="15">
        <f>MMULT(D333,E333)</f>
        <v>36000</v>
      </c>
      <c r="G333" s="35"/>
      <c r="H333" s="32">
        <f t="shared" si="15"/>
        <v>0</v>
      </c>
    </row>
    <row r="334" spans="1:8" x14ac:dyDescent="0.3">
      <c r="A334" s="12" t="s">
        <v>5</v>
      </c>
      <c r="B334" s="24" t="s">
        <v>601</v>
      </c>
      <c r="C334" s="6"/>
      <c r="D334" s="15"/>
      <c r="E334" s="18"/>
      <c r="F334" s="20">
        <f>SUM(F333:F333)</f>
        <v>36000</v>
      </c>
      <c r="G334" s="35"/>
      <c r="H334" s="20">
        <f>SUM(H333:H333)</f>
        <v>0</v>
      </c>
    </row>
    <row r="335" spans="1:8" s="2" customFormat="1" ht="15.6" x14ac:dyDescent="0.3">
      <c r="A335" s="10" t="s">
        <v>602</v>
      </c>
      <c r="B335" s="23" t="s">
        <v>603</v>
      </c>
      <c r="C335" s="4" t="s">
        <v>5</v>
      </c>
      <c r="D335" s="16" t="s">
        <v>5</v>
      </c>
      <c r="E335" s="19" t="s">
        <v>5</v>
      </c>
      <c r="F335" s="16" t="s">
        <v>5</v>
      </c>
      <c r="G335" s="36"/>
      <c r="H335" s="32" t="str">
        <f t="shared" si="15"/>
        <v/>
      </c>
    </row>
    <row r="336" spans="1:8" x14ac:dyDescent="0.3">
      <c r="A336" s="11" t="s">
        <v>604</v>
      </c>
      <c r="B336" s="22" t="s">
        <v>605</v>
      </c>
      <c r="C336" s="6" t="s">
        <v>2</v>
      </c>
      <c r="D336" s="15">
        <v>80</v>
      </c>
      <c r="E336" s="18">
        <v>216</v>
      </c>
      <c r="F336" s="15">
        <f>MMULT(D336,E336)</f>
        <v>17280</v>
      </c>
      <c r="G336" s="35"/>
      <c r="H336" s="32">
        <f t="shared" si="15"/>
        <v>0</v>
      </c>
    </row>
    <row r="337" spans="1:8" x14ac:dyDescent="0.3">
      <c r="A337" s="12" t="s">
        <v>5</v>
      </c>
      <c r="B337" s="24" t="s">
        <v>606</v>
      </c>
      <c r="C337" s="6"/>
      <c r="D337" s="15"/>
      <c r="E337" s="18"/>
      <c r="F337" s="20">
        <f>SUM(F336:F336)</f>
        <v>17280</v>
      </c>
      <c r="G337" s="35"/>
      <c r="H337" s="20">
        <f>SUM(H336:H336)</f>
        <v>0</v>
      </c>
    </row>
    <row r="338" spans="1:8" s="2" customFormat="1" ht="15.6" x14ac:dyDescent="0.3">
      <c r="A338" s="10" t="s">
        <v>607</v>
      </c>
      <c r="B338" s="23" t="s">
        <v>608</v>
      </c>
      <c r="C338" s="4" t="s">
        <v>5</v>
      </c>
      <c r="D338" s="16" t="s">
        <v>5</v>
      </c>
      <c r="E338" s="19" t="s">
        <v>5</v>
      </c>
      <c r="F338" s="16" t="s">
        <v>5</v>
      </c>
      <c r="G338" s="36"/>
      <c r="H338" s="32" t="str">
        <f t="shared" si="15"/>
        <v/>
      </c>
    </row>
    <row r="339" spans="1:8" ht="28.8" x14ac:dyDescent="0.3">
      <c r="A339" s="11" t="s">
        <v>609</v>
      </c>
      <c r="B339" s="22" t="s">
        <v>610</v>
      </c>
      <c r="C339" s="6" t="s">
        <v>2</v>
      </c>
      <c r="D339" s="15">
        <v>12</v>
      </c>
      <c r="E339" s="18">
        <v>400</v>
      </c>
      <c r="F339" s="15">
        <f t="shared" ref="F339:F347" si="16">MMULT(D339,E339)</f>
        <v>4800</v>
      </c>
      <c r="G339" s="35"/>
      <c r="H339" s="32">
        <f t="shared" si="15"/>
        <v>0</v>
      </c>
    </row>
    <row r="340" spans="1:8" x14ac:dyDescent="0.3">
      <c r="A340" s="11" t="s">
        <v>611</v>
      </c>
      <c r="B340" s="22" t="s">
        <v>612</v>
      </c>
      <c r="C340" s="6" t="s">
        <v>2</v>
      </c>
      <c r="D340" s="15">
        <v>4</v>
      </c>
      <c r="E340" s="18">
        <v>440</v>
      </c>
      <c r="F340" s="15">
        <f t="shared" si="16"/>
        <v>1760</v>
      </c>
      <c r="G340" s="35"/>
      <c r="H340" s="32">
        <f t="shared" si="15"/>
        <v>0</v>
      </c>
    </row>
    <row r="341" spans="1:8" x14ac:dyDescent="0.3">
      <c r="A341" s="11" t="s">
        <v>613</v>
      </c>
      <c r="B341" s="22" t="s">
        <v>614</v>
      </c>
      <c r="C341" s="6" t="s">
        <v>2</v>
      </c>
      <c r="D341" s="15">
        <v>42</v>
      </c>
      <c r="E341" s="18">
        <v>380</v>
      </c>
      <c r="F341" s="15">
        <f t="shared" si="16"/>
        <v>15960</v>
      </c>
      <c r="G341" s="35"/>
      <c r="H341" s="32">
        <f t="shared" si="15"/>
        <v>0</v>
      </c>
    </row>
    <row r="342" spans="1:8" x14ac:dyDescent="0.3">
      <c r="A342" s="11" t="s">
        <v>615</v>
      </c>
      <c r="B342" s="22" t="s">
        <v>616</v>
      </c>
      <c r="C342" s="6" t="s">
        <v>2</v>
      </c>
      <c r="D342" s="15">
        <v>3</v>
      </c>
      <c r="E342" s="18">
        <v>820</v>
      </c>
      <c r="F342" s="15">
        <f t="shared" si="16"/>
        <v>2460</v>
      </c>
      <c r="G342" s="35"/>
      <c r="H342" s="32">
        <f t="shared" si="15"/>
        <v>0</v>
      </c>
    </row>
    <row r="343" spans="1:8" ht="28.8" x14ac:dyDescent="0.3">
      <c r="A343" s="11" t="s">
        <v>617</v>
      </c>
      <c r="B343" s="22" t="s">
        <v>618</v>
      </c>
      <c r="C343" s="6" t="s">
        <v>312</v>
      </c>
      <c r="D343" s="15">
        <v>10</v>
      </c>
      <c r="E343" s="18">
        <v>180</v>
      </c>
      <c r="F343" s="15">
        <f t="shared" si="16"/>
        <v>1800</v>
      </c>
      <c r="G343" s="35"/>
      <c r="H343" s="32">
        <f t="shared" si="15"/>
        <v>0</v>
      </c>
    </row>
    <row r="344" spans="1:8" x14ac:dyDescent="0.3">
      <c r="A344" s="11" t="s">
        <v>619</v>
      </c>
      <c r="B344" s="22" t="s">
        <v>620</v>
      </c>
      <c r="C344" s="6" t="s">
        <v>2</v>
      </c>
      <c r="D344" s="15">
        <v>1</v>
      </c>
      <c r="E344" s="18">
        <v>150</v>
      </c>
      <c r="F344" s="15">
        <f t="shared" si="16"/>
        <v>150</v>
      </c>
      <c r="G344" s="35"/>
      <c r="H344" s="32">
        <f t="shared" si="15"/>
        <v>0</v>
      </c>
    </row>
    <row r="345" spans="1:8" x14ac:dyDescent="0.3">
      <c r="A345" s="11" t="s">
        <v>621</v>
      </c>
      <c r="B345" s="22" t="s">
        <v>622</v>
      </c>
      <c r="C345" s="6" t="s">
        <v>152</v>
      </c>
      <c r="D345" s="15">
        <v>300</v>
      </c>
      <c r="E345" s="18">
        <v>45</v>
      </c>
      <c r="F345" s="15">
        <f t="shared" si="16"/>
        <v>13500</v>
      </c>
      <c r="G345" s="35"/>
      <c r="H345" s="32">
        <f t="shared" si="15"/>
        <v>0</v>
      </c>
    </row>
    <row r="346" spans="1:8" ht="28.8" x14ac:dyDescent="0.3">
      <c r="A346" s="11" t="s">
        <v>623</v>
      </c>
      <c r="B346" s="22" t="s">
        <v>624</v>
      </c>
      <c r="C346" s="6" t="s">
        <v>312</v>
      </c>
      <c r="D346" s="15">
        <v>12</v>
      </c>
      <c r="E346" s="18">
        <v>50</v>
      </c>
      <c r="F346" s="15">
        <f t="shared" si="16"/>
        <v>600</v>
      </c>
      <c r="G346" s="35"/>
      <c r="H346" s="32">
        <f t="shared" si="15"/>
        <v>0</v>
      </c>
    </row>
    <row r="347" spans="1:8" x14ac:dyDescent="0.3">
      <c r="A347" s="11" t="s">
        <v>625</v>
      </c>
      <c r="B347" s="22" t="s">
        <v>626</v>
      </c>
      <c r="C347" s="6" t="s">
        <v>2</v>
      </c>
      <c r="D347" s="15">
        <v>3</v>
      </c>
      <c r="E347" s="18">
        <v>40</v>
      </c>
      <c r="F347" s="15">
        <f t="shared" si="16"/>
        <v>120</v>
      </c>
      <c r="G347" s="35"/>
      <c r="H347" s="32">
        <f t="shared" si="15"/>
        <v>0</v>
      </c>
    </row>
    <row r="348" spans="1:8" x14ac:dyDescent="0.3">
      <c r="A348" s="12" t="s">
        <v>5</v>
      </c>
      <c r="B348" s="24" t="s">
        <v>627</v>
      </c>
      <c r="C348" s="6"/>
      <c r="D348" s="15"/>
      <c r="E348" s="18"/>
      <c r="F348" s="20">
        <f>SUM(F339:F347)</f>
        <v>41150</v>
      </c>
      <c r="G348" s="35"/>
      <c r="H348" s="20">
        <f>SUM(H339:H347)</f>
        <v>0</v>
      </c>
    </row>
    <row r="349" spans="1:8" s="2" customFormat="1" ht="15.6" x14ac:dyDescent="0.3">
      <c r="A349" s="10" t="s">
        <v>628</v>
      </c>
      <c r="B349" s="23" t="s">
        <v>629</v>
      </c>
      <c r="C349" s="4" t="s">
        <v>5</v>
      </c>
      <c r="D349" s="16" t="s">
        <v>5</v>
      </c>
      <c r="E349" s="19" t="s">
        <v>5</v>
      </c>
      <c r="F349" s="16" t="s">
        <v>5</v>
      </c>
      <c r="G349" s="36"/>
      <c r="H349" s="32" t="str">
        <f t="shared" si="15"/>
        <v/>
      </c>
    </row>
    <row r="350" spans="1:8" ht="28.8" x14ac:dyDescent="0.3">
      <c r="A350" s="11" t="s">
        <v>630</v>
      </c>
      <c r="B350" s="22" t="s">
        <v>631</v>
      </c>
      <c r="C350" s="6" t="s">
        <v>2</v>
      </c>
      <c r="D350" s="15">
        <v>6</v>
      </c>
      <c r="E350" s="18">
        <v>2750</v>
      </c>
      <c r="F350" s="15">
        <f>MMULT(D350,E350)</f>
        <v>16500</v>
      </c>
      <c r="G350" s="35"/>
      <c r="H350" s="32">
        <f t="shared" si="15"/>
        <v>0</v>
      </c>
    </row>
    <row r="351" spans="1:8" x14ac:dyDescent="0.3">
      <c r="A351" s="11" t="s">
        <v>632</v>
      </c>
      <c r="B351" s="22" t="s">
        <v>633</v>
      </c>
      <c r="C351" s="6" t="s">
        <v>152</v>
      </c>
      <c r="D351" s="15">
        <v>30</v>
      </c>
      <c r="E351" s="18">
        <v>256</v>
      </c>
      <c r="F351" s="15">
        <f>MMULT(D351,E351)</f>
        <v>7680</v>
      </c>
      <c r="G351" s="35"/>
      <c r="H351" s="32">
        <f t="shared" si="15"/>
        <v>0</v>
      </c>
    </row>
    <row r="352" spans="1:8" x14ac:dyDescent="0.3">
      <c r="A352" s="11" t="s">
        <v>634</v>
      </c>
      <c r="B352" s="22" t="s">
        <v>635</v>
      </c>
      <c r="C352" s="6" t="s">
        <v>2</v>
      </c>
      <c r="D352" s="15">
        <v>6</v>
      </c>
      <c r="E352" s="18">
        <v>300</v>
      </c>
      <c r="F352" s="15">
        <f>MMULT(D352,E352)</f>
        <v>1800</v>
      </c>
      <c r="G352" s="35"/>
      <c r="H352" s="32">
        <f t="shared" si="15"/>
        <v>0</v>
      </c>
    </row>
    <row r="353" spans="1:8" ht="28.8" x14ac:dyDescent="0.3">
      <c r="A353" s="11" t="s">
        <v>636</v>
      </c>
      <c r="B353" s="22" t="s">
        <v>637</v>
      </c>
      <c r="C353" s="6" t="s">
        <v>2</v>
      </c>
      <c r="D353" s="15">
        <v>1</v>
      </c>
      <c r="E353" s="18">
        <v>290</v>
      </c>
      <c r="F353" s="15">
        <f>MMULT(D353,E353)</f>
        <v>290</v>
      </c>
      <c r="G353" s="35"/>
      <c r="H353" s="32">
        <f t="shared" si="15"/>
        <v>0</v>
      </c>
    </row>
    <row r="354" spans="1:8" x14ac:dyDescent="0.3">
      <c r="A354" s="12" t="s">
        <v>5</v>
      </c>
      <c r="B354" s="24" t="s">
        <v>638</v>
      </c>
      <c r="C354" s="6"/>
      <c r="D354" s="15"/>
      <c r="E354" s="18"/>
      <c r="F354" s="20">
        <f>SUM(F350:F353)</f>
        <v>26270</v>
      </c>
      <c r="G354" s="35"/>
      <c r="H354" s="20">
        <f>SUM(H350:H353)</f>
        <v>0</v>
      </c>
    </row>
    <row r="355" spans="1:8" s="2" customFormat="1" ht="15.6" x14ac:dyDescent="0.3">
      <c r="A355" s="10" t="s">
        <v>639</v>
      </c>
      <c r="B355" s="23" t="s">
        <v>640</v>
      </c>
      <c r="C355" s="4" t="s">
        <v>5</v>
      </c>
      <c r="D355" s="16" t="s">
        <v>5</v>
      </c>
      <c r="E355" s="19" t="s">
        <v>5</v>
      </c>
      <c r="F355" s="16" t="s">
        <v>5</v>
      </c>
      <c r="G355" s="36"/>
      <c r="H355" s="32" t="str">
        <f t="shared" si="15"/>
        <v/>
      </c>
    </row>
    <row r="356" spans="1:8" x14ac:dyDescent="0.3">
      <c r="A356" s="11" t="s">
        <v>641</v>
      </c>
      <c r="B356" s="22" t="s">
        <v>642</v>
      </c>
      <c r="C356" s="6"/>
      <c r="D356" s="15"/>
      <c r="E356" s="18"/>
      <c r="F356" s="15"/>
      <c r="G356" s="35"/>
      <c r="H356" s="32" t="str">
        <f t="shared" si="15"/>
        <v/>
      </c>
    </row>
    <row r="357" spans="1:8" x14ac:dyDescent="0.3">
      <c r="A357" s="11" t="s">
        <v>643</v>
      </c>
      <c r="B357" s="22" t="s">
        <v>644</v>
      </c>
      <c r="C357" s="6"/>
      <c r="D357" s="15"/>
      <c r="E357" s="18"/>
      <c r="F357" s="15"/>
      <c r="G357" s="35"/>
      <c r="H357" s="32" t="str">
        <f t="shared" si="15"/>
        <v/>
      </c>
    </row>
    <row r="358" spans="1:8" ht="43.2" x14ac:dyDescent="0.3">
      <c r="A358" s="11" t="s">
        <v>645</v>
      </c>
      <c r="B358" s="22" t="s">
        <v>646</v>
      </c>
      <c r="C358" s="6" t="s">
        <v>2</v>
      </c>
      <c r="D358" s="15">
        <v>6</v>
      </c>
      <c r="E358" s="18">
        <v>1506</v>
      </c>
      <c r="F358" s="15">
        <f>MMULT(D358,E358)</f>
        <v>9036</v>
      </c>
      <c r="G358" s="35"/>
      <c r="H358" s="32">
        <f t="shared" si="15"/>
        <v>0</v>
      </c>
    </row>
    <row r="359" spans="1:8" ht="28.8" x14ac:dyDescent="0.3">
      <c r="A359" s="11" t="s">
        <v>647</v>
      </c>
      <c r="B359" s="22" t="s">
        <v>648</v>
      </c>
      <c r="C359" s="6" t="s">
        <v>2</v>
      </c>
      <c r="D359" s="15">
        <v>4</v>
      </c>
      <c r="E359" s="18">
        <v>3400</v>
      </c>
      <c r="F359" s="15">
        <f>MMULT(D359,E359)</f>
        <v>13600</v>
      </c>
      <c r="G359" s="35"/>
      <c r="H359" s="32">
        <f t="shared" si="15"/>
        <v>0</v>
      </c>
    </row>
    <row r="360" spans="1:8" x14ac:dyDescent="0.3">
      <c r="A360" s="11" t="s">
        <v>649</v>
      </c>
      <c r="B360" s="22" t="s">
        <v>650</v>
      </c>
      <c r="C360" s="6"/>
      <c r="D360" s="15"/>
      <c r="E360" s="18"/>
      <c r="F360" s="15"/>
      <c r="G360" s="35"/>
      <c r="H360" s="32" t="str">
        <f t="shared" si="15"/>
        <v/>
      </c>
    </row>
    <row r="361" spans="1:8" x14ac:dyDescent="0.3">
      <c r="A361" s="11" t="s">
        <v>651</v>
      </c>
      <c r="B361" s="22" t="s">
        <v>652</v>
      </c>
      <c r="C361" s="6"/>
      <c r="D361" s="15"/>
      <c r="E361" s="18"/>
      <c r="F361" s="15"/>
      <c r="G361" s="35"/>
      <c r="H361" s="32" t="str">
        <f t="shared" si="15"/>
        <v/>
      </c>
    </row>
    <row r="362" spans="1:8" ht="28.8" x14ac:dyDescent="0.3">
      <c r="A362" s="11" t="s">
        <v>653</v>
      </c>
      <c r="B362" s="22" t="s">
        <v>654</v>
      </c>
      <c r="C362" s="6" t="s">
        <v>2</v>
      </c>
      <c r="D362" s="15">
        <v>2</v>
      </c>
      <c r="E362" s="18">
        <v>146</v>
      </c>
      <c r="F362" s="15">
        <f>MMULT(D362,E362)</f>
        <v>292</v>
      </c>
      <c r="G362" s="35"/>
      <c r="H362" s="32">
        <f t="shared" si="15"/>
        <v>0</v>
      </c>
    </row>
    <row r="363" spans="1:8" x14ac:dyDescent="0.3">
      <c r="A363" s="12" t="s">
        <v>5</v>
      </c>
      <c r="B363" s="24" t="s">
        <v>655</v>
      </c>
      <c r="C363" s="6"/>
      <c r="D363" s="15"/>
      <c r="E363" s="18"/>
      <c r="F363" s="20">
        <f>SUM(F356:F362)</f>
        <v>22928</v>
      </c>
      <c r="G363" s="35"/>
      <c r="H363" s="20">
        <f>SUM(H356:H362)</f>
        <v>0</v>
      </c>
    </row>
    <row r="364" spans="1:8" s="2" customFormat="1" ht="15.6" x14ac:dyDescent="0.3">
      <c r="A364" s="10" t="s">
        <v>656</v>
      </c>
      <c r="B364" s="23" t="s">
        <v>657</v>
      </c>
      <c r="C364" s="4" t="s">
        <v>5</v>
      </c>
      <c r="D364" s="16" t="s">
        <v>5</v>
      </c>
      <c r="E364" s="19" t="s">
        <v>5</v>
      </c>
      <c r="F364" s="16" t="s">
        <v>5</v>
      </c>
      <c r="G364" s="36"/>
      <c r="H364" s="32" t="str">
        <f t="shared" si="15"/>
        <v/>
      </c>
    </row>
    <row r="365" spans="1:8" x14ac:dyDescent="0.3">
      <c r="A365" s="11" t="s">
        <v>658</v>
      </c>
      <c r="B365" s="22" t="s">
        <v>659</v>
      </c>
      <c r="C365" s="6"/>
      <c r="D365" s="15"/>
      <c r="E365" s="18"/>
      <c r="F365" s="15"/>
      <c r="G365" s="35"/>
      <c r="H365" s="32" t="str">
        <f t="shared" si="15"/>
        <v/>
      </c>
    </row>
    <row r="366" spans="1:8" ht="28.8" x14ac:dyDescent="0.3">
      <c r="A366" s="11" t="s">
        <v>660</v>
      </c>
      <c r="B366" s="22" t="s">
        <v>661</v>
      </c>
      <c r="C366" s="6"/>
      <c r="D366" s="15"/>
      <c r="E366" s="18"/>
      <c r="F366" s="15"/>
      <c r="G366" s="35"/>
      <c r="H366" s="32" t="str">
        <f t="shared" si="15"/>
        <v/>
      </c>
    </row>
    <row r="367" spans="1:8" x14ac:dyDescent="0.3">
      <c r="A367" s="11" t="s">
        <v>662</v>
      </c>
      <c r="B367" s="22" t="s">
        <v>663</v>
      </c>
      <c r="C367" s="6" t="s">
        <v>2</v>
      </c>
      <c r="D367" s="15">
        <v>10</v>
      </c>
      <c r="E367" s="18">
        <v>51</v>
      </c>
      <c r="F367" s="15">
        <f>MMULT(D367,E367)</f>
        <v>510</v>
      </c>
      <c r="G367" s="35"/>
      <c r="H367" s="32">
        <f t="shared" si="15"/>
        <v>0</v>
      </c>
    </row>
    <row r="368" spans="1:8" x14ac:dyDescent="0.3">
      <c r="A368" s="11" t="s">
        <v>664</v>
      </c>
      <c r="B368" s="22" t="s">
        <v>665</v>
      </c>
      <c r="C368" s="6" t="s">
        <v>2</v>
      </c>
      <c r="D368" s="15">
        <v>6</v>
      </c>
      <c r="E368" s="18">
        <v>58</v>
      </c>
      <c r="F368" s="15">
        <f>MMULT(D368,E368)</f>
        <v>348</v>
      </c>
      <c r="G368" s="35"/>
      <c r="H368" s="32">
        <f t="shared" si="15"/>
        <v>0</v>
      </c>
    </row>
    <row r="369" spans="1:8" x14ac:dyDescent="0.3">
      <c r="A369" s="11" t="s">
        <v>666</v>
      </c>
      <c r="B369" s="22" t="s">
        <v>667</v>
      </c>
      <c r="C369" s="6"/>
      <c r="D369" s="15"/>
      <c r="E369" s="18"/>
      <c r="F369" s="15"/>
      <c r="G369" s="35"/>
      <c r="H369" s="32" t="str">
        <f t="shared" si="15"/>
        <v/>
      </c>
    </row>
    <row r="370" spans="1:8" x14ac:dyDescent="0.3">
      <c r="A370" s="11" t="s">
        <v>668</v>
      </c>
      <c r="B370" s="22" t="s">
        <v>669</v>
      </c>
      <c r="C370" s="6"/>
      <c r="D370" s="15"/>
      <c r="E370" s="18"/>
      <c r="F370" s="15"/>
      <c r="G370" s="35"/>
      <c r="H370" s="32" t="str">
        <f t="shared" si="15"/>
        <v/>
      </c>
    </row>
    <row r="371" spans="1:8" x14ac:dyDescent="0.3">
      <c r="A371" s="11" t="s">
        <v>670</v>
      </c>
      <c r="B371" s="22" t="s">
        <v>671</v>
      </c>
      <c r="C371" s="6" t="s">
        <v>2</v>
      </c>
      <c r="D371" s="15">
        <v>20</v>
      </c>
      <c r="E371" s="18">
        <v>68</v>
      </c>
      <c r="F371" s="15">
        <f>MMULT(D371,E371)</f>
        <v>1360</v>
      </c>
      <c r="G371" s="35"/>
      <c r="H371" s="32">
        <f t="shared" si="15"/>
        <v>0</v>
      </c>
    </row>
    <row r="372" spans="1:8" x14ac:dyDescent="0.3">
      <c r="A372" s="11" t="s">
        <v>672</v>
      </c>
      <c r="B372" s="22" t="s">
        <v>673</v>
      </c>
      <c r="C372" s="6" t="s">
        <v>2</v>
      </c>
      <c r="D372" s="15">
        <v>30</v>
      </c>
      <c r="E372" s="18">
        <v>102</v>
      </c>
      <c r="F372" s="15">
        <f>MMULT(D372,E372)</f>
        <v>3060</v>
      </c>
      <c r="G372" s="35"/>
      <c r="H372" s="32">
        <f t="shared" si="15"/>
        <v>0</v>
      </c>
    </row>
    <row r="373" spans="1:8" x14ac:dyDescent="0.3">
      <c r="A373" s="11" t="s">
        <v>674</v>
      </c>
      <c r="B373" s="22" t="s">
        <v>675</v>
      </c>
      <c r="C373" s="6"/>
      <c r="D373" s="15"/>
      <c r="E373" s="18"/>
      <c r="F373" s="15"/>
      <c r="G373" s="35"/>
      <c r="H373" s="32" t="str">
        <f t="shared" si="15"/>
        <v/>
      </c>
    </row>
    <row r="374" spans="1:8" x14ac:dyDescent="0.3">
      <c r="A374" s="11" t="s">
        <v>676</v>
      </c>
      <c r="B374" s="22" t="s">
        <v>669</v>
      </c>
      <c r="C374" s="6"/>
      <c r="D374" s="15"/>
      <c r="E374" s="18"/>
      <c r="F374" s="15"/>
      <c r="G374" s="35"/>
      <c r="H374" s="32" t="str">
        <f t="shared" si="15"/>
        <v/>
      </c>
    </row>
    <row r="375" spans="1:8" x14ac:dyDescent="0.3">
      <c r="A375" s="11" t="s">
        <v>677</v>
      </c>
      <c r="B375" s="22" t="s">
        <v>678</v>
      </c>
      <c r="C375" s="6" t="s">
        <v>2</v>
      </c>
      <c r="D375" s="15">
        <v>20</v>
      </c>
      <c r="E375" s="18">
        <v>222</v>
      </c>
      <c r="F375" s="15">
        <f>MMULT(D375,E375)</f>
        <v>4440</v>
      </c>
      <c r="G375" s="35"/>
      <c r="H375" s="32">
        <f t="shared" si="15"/>
        <v>0</v>
      </c>
    </row>
    <row r="376" spans="1:8" x14ac:dyDescent="0.3">
      <c r="A376" s="11" t="s">
        <v>679</v>
      </c>
      <c r="B376" s="22" t="s">
        <v>680</v>
      </c>
      <c r="C376" s="6" t="s">
        <v>2</v>
      </c>
      <c r="D376" s="15">
        <v>10</v>
      </c>
      <c r="E376" s="18">
        <v>86</v>
      </c>
      <c r="F376" s="15">
        <f>MMULT(D376,E376)</f>
        <v>860</v>
      </c>
      <c r="G376" s="35"/>
      <c r="H376" s="32">
        <f t="shared" si="15"/>
        <v>0</v>
      </c>
    </row>
    <row r="377" spans="1:8" x14ac:dyDescent="0.3">
      <c r="A377" s="12" t="s">
        <v>5</v>
      </c>
      <c r="B377" s="24" t="s">
        <v>681</v>
      </c>
      <c r="C377" s="6"/>
      <c r="D377" s="15"/>
      <c r="E377" s="18"/>
      <c r="F377" s="20">
        <f>SUM(F365:F376)</f>
        <v>10578</v>
      </c>
      <c r="G377" s="35"/>
      <c r="H377" s="20">
        <f>SUM(H365:H376)</f>
        <v>0</v>
      </c>
    </row>
    <row r="378" spans="1:8" s="2" customFormat="1" ht="15.6" x14ac:dyDescent="0.3">
      <c r="A378" s="10" t="s">
        <v>682</v>
      </c>
      <c r="B378" s="23" t="s">
        <v>683</v>
      </c>
      <c r="C378" s="4" t="s">
        <v>5</v>
      </c>
      <c r="D378" s="16" t="s">
        <v>5</v>
      </c>
      <c r="E378" s="19" t="s">
        <v>5</v>
      </c>
      <c r="F378" s="16" t="s">
        <v>5</v>
      </c>
      <c r="G378" s="36"/>
      <c r="H378" s="32" t="str">
        <f t="shared" si="15"/>
        <v/>
      </c>
    </row>
    <row r="379" spans="1:8" ht="28.8" x14ac:dyDescent="0.3">
      <c r="A379" s="11" t="s">
        <v>684</v>
      </c>
      <c r="B379" s="22" t="s">
        <v>685</v>
      </c>
      <c r="C379" s="6" t="s">
        <v>2</v>
      </c>
      <c r="D379" s="15">
        <v>4</v>
      </c>
      <c r="E379" s="18">
        <v>825</v>
      </c>
      <c r="F379" s="15">
        <f t="shared" ref="F379:F385" si="17">MMULT(D379,E379)</f>
        <v>3300</v>
      </c>
      <c r="G379" s="35"/>
      <c r="H379" s="32">
        <f t="shared" si="15"/>
        <v>0</v>
      </c>
    </row>
    <row r="380" spans="1:8" ht="28.8" x14ac:dyDescent="0.3">
      <c r="A380" s="11" t="s">
        <v>686</v>
      </c>
      <c r="B380" s="22" t="s">
        <v>687</v>
      </c>
      <c r="C380" s="6" t="s">
        <v>2</v>
      </c>
      <c r="D380" s="15">
        <v>1</v>
      </c>
      <c r="E380" s="18">
        <v>2340</v>
      </c>
      <c r="F380" s="15">
        <f t="shared" si="17"/>
        <v>2340</v>
      </c>
      <c r="G380" s="35"/>
      <c r="H380" s="32">
        <f t="shared" si="15"/>
        <v>0</v>
      </c>
    </row>
    <row r="381" spans="1:8" ht="28.8" x14ac:dyDescent="0.3">
      <c r="A381" s="11" t="s">
        <v>688</v>
      </c>
      <c r="B381" s="22" t="s">
        <v>689</v>
      </c>
      <c r="C381" s="6" t="s">
        <v>2</v>
      </c>
      <c r="D381" s="15">
        <v>1</v>
      </c>
      <c r="E381" s="18">
        <v>2630</v>
      </c>
      <c r="F381" s="15">
        <f t="shared" si="17"/>
        <v>2630</v>
      </c>
      <c r="G381" s="35"/>
      <c r="H381" s="32">
        <f t="shared" si="15"/>
        <v>0</v>
      </c>
    </row>
    <row r="382" spans="1:8" x14ac:dyDescent="0.3">
      <c r="A382" s="11" t="s">
        <v>690</v>
      </c>
      <c r="B382" s="22" t="s">
        <v>691</v>
      </c>
      <c r="C382" s="6" t="s">
        <v>2</v>
      </c>
      <c r="D382" s="15">
        <v>1</v>
      </c>
      <c r="E382" s="18">
        <v>6700</v>
      </c>
      <c r="F382" s="15">
        <f t="shared" si="17"/>
        <v>6700</v>
      </c>
      <c r="G382" s="35"/>
      <c r="H382" s="32">
        <f t="shared" si="15"/>
        <v>0</v>
      </c>
    </row>
    <row r="383" spans="1:8" x14ac:dyDescent="0.3">
      <c r="A383" s="11" t="s">
        <v>692</v>
      </c>
      <c r="B383" s="22" t="s">
        <v>693</v>
      </c>
      <c r="C383" s="6" t="s">
        <v>2</v>
      </c>
      <c r="D383" s="15">
        <v>2</v>
      </c>
      <c r="E383" s="18">
        <v>390</v>
      </c>
      <c r="F383" s="15">
        <f t="shared" si="17"/>
        <v>780</v>
      </c>
      <c r="G383" s="35"/>
      <c r="H383" s="32">
        <f t="shared" si="15"/>
        <v>0</v>
      </c>
    </row>
    <row r="384" spans="1:8" x14ac:dyDescent="0.3">
      <c r="A384" s="11" t="s">
        <v>694</v>
      </c>
      <c r="B384" s="22" t="s">
        <v>695</v>
      </c>
      <c r="C384" s="6" t="s">
        <v>2</v>
      </c>
      <c r="D384" s="15">
        <v>7</v>
      </c>
      <c r="E384" s="18">
        <v>230</v>
      </c>
      <c r="F384" s="15">
        <f t="shared" si="17"/>
        <v>1610</v>
      </c>
      <c r="G384" s="35"/>
      <c r="H384" s="32">
        <f t="shared" si="15"/>
        <v>0</v>
      </c>
    </row>
    <row r="385" spans="1:8" x14ac:dyDescent="0.3">
      <c r="A385" s="11" t="s">
        <v>696</v>
      </c>
      <c r="B385" s="22" t="s">
        <v>697</v>
      </c>
      <c r="C385" s="6" t="s">
        <v>2</v>
      </c>
      <c r="D385" s="15">
        <v>4</v>
      </c>
      <c r="E385" s="18">
        <v>300</v>
      </c>
      <c r="F385" s="15">
        <f t="shared" si="17"/>
        <v>1200</v>
      </c>
      <c r="G385" s="35"/>
      <c r="H385" s="32">
        <f t="shared" si="15"/>
        <v>0</v>
      </c>
    </row>
    <row r="386" spans="1:8" x14ac:dyDescent="0.3">
      <c r="A386" s="12" t="s">
        <v>5</v>
      </c>
      <c r="B386" s="24" t="s">
        <v>698</v>
      </c>
      <c r="C386" s="6"/>
      <c r="D386" s="15"/>
      <c r="E386" s="18"/>
      <c r="F386" s="20">
        <f>SUM(F379:F385)</f>
        <v>18560</v>
      </c>
      <c r="G386" s="35"/>
      <c r="H386" s="20">
        <f>SUM(H379:H385)</f>
        <v>0</v>
      </c>
    </row>
    <row r="387" spans="1:8" s="2" customFormat="1" ht="15.6" x14ac:dyDescent="0.3">
      <c r="A387" s="10" t="s">
        <v>699</v>
      </c>
      <c r="B387" s="23" t="s">
        <v>700</v>
      </c>
      <c r="C387" s="4" t="s">
        <v>5</v>
      </c>
      <c r="D387" s="16" t="s">
        <v>5</v>
      </c>
      <c r="E387" s="19" t="s">
        <v>5</v>
      </c>
      <c r="F387" s="16" t="s">
        <v>5</v>
      </c>
      <c r="G387" s="36"/>
      <c r="H387" s="16" t="s">
        <v>5</v>
      </c>
    </row>
    <row r="388" spans="1:8" x14ac:dyDescent="0.3">
      <c r="A388" s="12" t="s">
        <v>5</v>
      </c>
      <c r="B388" s="24" t="s">
        <v>701</v>
      </c>
      <c r="C388" s="6"/>
      <c r="D388" s="15"/>
      <c r="E388" s="18"/>
      <c r="F388" s="20">
        <v>0</v>
      </c>
      <c r="G388" s="35"/>
      <c r="H388" s="20">
        <v>0</v>
      </c>
    </row>
    <row r="389" spans="1:8" s="2" customFormat="1" ht="15.6" x14ac:dyDescent="0.3">
      <c r="A389" s="10" t="s">
        <v>702</v>
      </c>
      <c r="B389" s="23" t="s">
        <v>703</v>
      </c>
      <c r="C389" s="4" t="s">
        <v>5</v>
      </c>
      <c r="D389" s="16" t="s">
        <v>5</v>
      </c>
      <c r="E389" s="19" t="s">
        <v>5</v>
      </c>
      <c r="F389" s="16" t="s">
        <v>5</v>
      </c>
      <c r="G389" s="36"/>
      <c r="H389" s="32" t="str">
        <f t="shared" si="15"/>
        <v/>
      </c>
    </row>
    <row r="390" spans="1:8" x14ac:dyDescent="0.3">
      <c r="A390" s="11" t="s">
        <v>704</v>
      </c>
      <c r="B390" s="22" t="s">
        <v>705</v>
      </c>
      <c r="C390" s="6"/>
      <c r="D390" s="15"/>
      <c r="E390" s="18"/>
      <c r="F390" s="15"/>
      <c r="G390" s="35"/>
      <c r="H390" s="32" t="str">
        <f t="shared" si="15"/>
        <v/>
      </c>
    </row>
    <row r="391" spans="1:8" x14ac:dyDescent="0.3">
      <c r="A391" s="11" t="s">
        <v>706</v>
      </c>
      <c r="B391" s="22" t="s">
        <v>707</v>
      </c>
      <c r="C391" s="6" t="s">
        <v>2</v>
      </c>
      <c r="D391" s="15">
        <v>1</v>
      </c>
      <c r="E391" s="18">
        <v>850</v>
      </c>
      <c r="F391" s="15">
        <f>MMULT(D391,E391)</f>
        <v>850</v>
      </c>
      <c r="G391" s="35"/>
      <c r="H391" s="32">
        <f t="shared" si="15"/>
        <v>0</v>
      </c>
    </row>
    <row r="392" spans="1:8" x14ac:dyDescent="0.3">
      <c r="A392" s="12" t="s">
        <v>5</v>
      </c>
      <c r="B392" s="24" t="s">
        <v>708</v>
      </c>
      <c r="C392" s="6"/>
      <c r="D392" s="15"/>
      <c r="E392" s="18"/>
      <c r="F392" s="20">
        <f>SUM(F390:F391)</f>
        <v>850</v>
      </c>
      <c r="G392" s="35"/>
      <c r="H392" s="20">
        <f>SUM(H390:H391)</f>
        <v>0</v>
      </c>
    </row>
    <row r="393" spans="1:8" s="2" customFormat="1" ht="15.6" x14ac:dyDescent="0.3">
      <c r="A393" s="10" t="s">
        <v>709</v>
      </c>
      <c r="B393" s="23" t="s">
        <v>710</v>
      </c>
      <c r="C393" s="4" t="s">
        <v>5</v>
      </c>
      <c r="D393" s="16" t="s">
        <v>5</v>
      </c>
      <c r="E393" s="19" t="s">
        <v>5</v>
      </c>
      <c r="F393" s="16" t="s">
        <v>5</v>
      </c>
      <c r="G393" s="36"/>
      <c r="H393" s="32" t="str">
        <f t="shared" ref="H393:H456" si="18">IF(C393="","",G393*D393)</f>
        <v/>
      </c>
    </row>
    <row r="394" spans="1:8" x14ac:dyDescent="0.3">
      <c r="A394" s="11" t="s">
        <v>711</v>
      </c>
      <c r="B394" s="22" t="s">
        <v>712</v>
      </c>
      <c r="C394" s="6"/>
      <c r="D394" s="15"/>
      <c r="E394" s="18"/>
      <c r="F394" s="15"/>
      <c r="G394" s="35"/>
      <c r="H394" s="32" t="str">
        <f t="shared" si="18"/>
        <v/>
      </c>
    </row>
    <row r="395" spans="1:8" x14ac:dyDescent="0.3">
      <c r="A395" s="11" t="s">
        <v>713</v>
      </c>
      <c r="B395" s="22" t="s">
        <v>714</v>
      </c>
      <c r="C395" s="6" t="s">
        <v>2</v>
      </c>
      <c r="D395" s="15">
        <v>1</v>
      </c>
      <c r="E395" s="18">
        <v>98</v>
      </c>
      <c r="F395" s="15">
        <f t="shared" ref="F395:F401" si="19">MMULT(D395,E395)</f>
        <v>98</v>
      </c>
      <c r="G395" s="35"/>
      <c r="H395" s="32">
        <f t="shared" si="18"/>
        <v>0</v>
      </c>
    </row>
    <row r="396" spans="1:8" x14ac:dyDescent="0.3">
      <c r="A396" s="11" t="s">
        <v>715</v>
      </c>
      <c r="B396" s="22" t="s">
        <v>716</v>
      </c>
      <c r="C396" s="6" t="s">
        <v>2</v>
      </c>
      <c r="D396" s="15">
        <v>1</v>
      </c>
      <c r="E396" s="18">
        <v>41</v>
      </c>
      <c r="F396" s="15">
        <f t="shared" si="19"/>
        <v>41</v>
      </c>
      <c r="G396" s="35"/>
      <c r="H396" s="32">
        <f t="shared" si="18"/>
        <v>0</v>
      </c>
    </row>
    <row r="397" spans="1:8" x14ac:dyDescent="0.3">
      <c r="A397" s="11" t="s">
        <v>717</v>
      </c>
      <c r="B397" s="22" t="s">
        <v>718</v>
      </c>
      <c r="C397" s="6" t="s">
        <v>2</v>
      </c>
      <c r="D397" s="15">
        <v>1</v>
      </c>
      <c r="E397" s="18">
        <v>110</v>
      </c>
      <c r="F397" s="15">
        <f t="shared" si="19"/>
        <v>110</v>
      </c>
      <c r="G397" s="35"/>
      <c r="H397" s="32">
        <f t="shared" si="18"/>
        <v>0</v>
      </c>
    </row>
    <row r="398" spans="1:8" x14ac:dyDescent="0.3">
      <c r="A398" s="11" t="s">
        <v>719</v>
      </c>
      <c r="B398" s="22" t="s">
        <v>720</v>
      </c>
      <c r="C398" s="6" t="s">
        <v>2</v>
      </c>
      <c r="D398" s="15">
        <v>1</v>
      </c>
      <c r="E398" s="18">
        <v>46</v>
      </c>
      <c r="F398" s="15">
        <f t="shared" si="19"/>
        <v>46</v>
      </c>
      <c r="G398" s="35"/>
      <c r="H398" s="32">
        <f t="shared" si="18"/>
        <v>0</v>
      </c>
    </row>
    <row r="399" spans="1:8" ht="28.8" x14ac:dyDescent="0.3">
      <c r="A399" s="11" t="s">
        <v>721</v>
      </c>
      <c r="B399" s="22" t="s">
        <v>722</v>
      </c>
      <c r="C399" s="6" t="s">
        <v>2</v>
      </c>
      <c r="D399" s="15">
        <v>6</v>
      </c>
      <c r="E399" s="18">
        <v>285</v>
      </c>
      <c r="F399" s="15">
        <f t="shared" si="19"/>
        <v>1710</v>
      </c>
      <c r="G399" s="35"/>
      <c r="H399" s="32">
        <f t="shared" si="18"/>
        <v>0</v>
      </c>
    </row>
    <row r="400" spans="1:8" ht="28.8" x14ac:dyDescent="0.3">
      <c r="A400" s="11" t="s">
        <v>723</v>
      </c>
      <c r="B400" s="22" t="s">
        <v>724</v>
      </c>
      <c r="C400" s="6" t="s">
        <v>2</v>
      </c>
      <c r="D400" s="15">
        <v>6</v>
      </c>
      <c r="E400" s="18">
        <v>340</v>
      </c>
      <c r="F400" s="15">
        <f t="shared" si="19"/>
        <v>2040</v>
      </c>
      <c r="G400" s="35"/>
      <c r="H400" s="32">
        <f t="shared" si="18"/>
        <v>0</v>
      </c>
    </row>
    <row r="401" spans="1:8" x14ac:dyDescent="0.3">
      <c r="A401" s="11" t="s">
        <v>725</v>
      </c>
      <c r="B401" s="22" t="s">
        <v>726</v>
      </c>
      <c r="C401" s="6" t="s">
        <v>2</v>
      </c>
      <c r="D401" s="15">
        <v>2</v>
      </c>
      <c r="E401" s="18">
        <v>3490</v>
      </c>
      <c r="F401" s="15">
        <f t="shared" si="19"/>
        <v>6980</v>
      </c>
      <c r="G401" s="35"/>
      <c r="H401" s="32">
        <f t="shared" si="18"/>
        <v>0</v>
      </c>
    </row>
    <row r="402" spans="1:8" x14ac:dyDescent="0.3">
      <c r="A402" s="11" t="s">
        <v>727</v>
      </c>
      <c r="B402" s="22" t="s">
        <v>728</v>
      </c>
      <c r="C402" s="6"/>
      <c r="D402" s="15"/>
      <c r="E402" s="18"/>
      <c r="F402" s="15"/>
      <c r="G402" s="35"/>
      <c r="H402" s="32" t="str">
        <f t="shared" si="18"/>
        <v/>
      </c>
    </row>
    <row r="403" spans="1:8" x14ac:dyDescent="0.3">
      <c r="A403" s="11" t="s">
        <v>729</v>
      </c>
      <c r="B403" s="22" t="s">
        <v>669</v>
      </c>
      <c r="C403" s="6"/>
      <c r="D403" s="15"/>
      <c r="E403" s="18"/>
      <c r="F403" s="15"/>
      <c r="G403" s="35"/>
      <c r="H403" s="32" t="str">
        <f t="shared" si="18"/>
        <v/>
      </c>
    </row>
    <row r="404" spans="1:8" x14ac:dyDescent="0.3">
      <c r="A404" s="11" t="s">
        <v>730</v>
      </c>
      <c r="B404" s="22" t="s">
        <v>731</v>
      </c>
      <c r="C404" s="6" t="s">
        <v>2</v>
      </c>
      <c r="D404" s="15">
        <v>1</v>
      </c>
      <c r="E404" s="18">
        <v>310</v>
      </c>
      <c r="F404" s="15">
        <f>MMULT(D404,E404)</f>
        <v>310</v>
      </c>
      <c r="G404" s="35"/>
      <c r="H404" s="32">
        <f t="shared" si="18"/>
        <v>0</v>
      </c>
    </row>
    <row r="405" spans="1:8" x14ac:dyDescent="0.3">
      <c r="A405" s="11" t="s">
        <v>732</v>
      </c>
      <c r="B405" s="22" t="s">
        <v>733</v>
      </c>
      <c r="C405" s="6"/>
      <c r="D405" s="15"/>
      <c r="E405" s="18"/>
      <c r="F405" s="15"/>
      <c r="G405" s="35"/>
      <c r="H405" s="32" t="str">
        <f t="shared" si="18"/>
        <v/>
      </c>
    </row>
    <row r="406" spans="1:8" x14ac:dyDescent="0.3">
      <c r="A406" s="11" t="s">
        <v>734</v>
      </c>
      <c r="B406" s="22" t="s">
        <v>735</v>
      </c>
      <c r="C406" s="6" t="s">
        <v>2</v>
      </c>
      <c r="D406" s="15">
        <v>1</v>
      </c>
      <c r="E406" s="18">
        <v>460</v>
      </c>
      <c r="F406" s="15">
        <f>MMULT(D406,E406)</f>
        <v>460</v>
      </c>
      <c r="G406" s="35"/>
      <c r="H406" s="32">
        <f t="shared" si="18"/>
        <v>0</v>
      </c>
    </row>
    <row r="407" spans="1:8" x14ac:dyDescent="0.3">
      <c r="A407" s="11" t="s">
        <v>736</v>
      </c>
      <c r="B407" s="22" t="s">
        <v>737</v>
      </c>
      <c r="C407" s="6" t="s">
        <v>2</v>
      </c>
      <c r="D407" s="15">
        <v>1</v>
      </c>
      <c r="E407" s="18">
        <v>1500</v>
      </c>
      <c r="F407" s="15">
        <f>MMULT(D407,E407)</f>
        <v>1500</v>
      </c>
      <c r="G407" s="35"/>
      <c r="H407" s="32">
        <f t="shared" si="18"/>
        <v>0</v>
      </c>
    </row>
    <row r="408" spans="1:8" x14ac:dyDescent="0.3">
      <c r="A408" s="11" t="s">
        <v>738</v>
      </c>
      <c r="B408" s="22" t="s">
        <v>739</v>
      </c>
      <c r="C408" s="6"/>
      <c r="D408" s="15"/>
      <c r="E408" s="18"/>
      <c r="F408" s="15"/>
      <c r="G408" s="35"/>
      <c r="H408" s="32" t="str">
        <f t="shared" si="18"/>
        <v/>
      </c>
    </row>
    <row r="409" spans="1:8" x14ac:dyDescent="0.3">
      <c r="A409" s="11" t="s">
        <v>740</v>
      </c>
      <c r="B409" s="22" t="s">
        <v>741</v>
      </c>
      <c r="C409" s="6" t="s">
        <v>2</v>
      </c>
      <c r="D409" s="15">
        <v>1</v>
      </c>
      <c r="E409" s="18">
        <v>1600</v>
      </c>
      <c r="F409" s="15">
        <f>MMULT(D409,E409)</f>
        <v>1600</v>
      </c>
      <c r="G409" s="35"/>
      <c r="H409" s="32">
        <f t="shared" si="18"/>
        <v>0</v>
      </c>
    </row>
    <row r="410" spans="1:8" x14ac:dyDescent="0.3">
      <c r="A410" s="11" t="s">
        <v>742</v>
      </c>
      <c r="B410" s="22" t="s">
        <v>743</v>
      </c>
      <c r="C410" s="6" t="s">
        <v>2</v>
      </c>
      <c r="D410" s="15">
        <v>1</v>
      </c>
      <c r="E410" s="18">
        <v>22</v>
      </c>
      <c r="F410" s="15">
        <f>MMULT(D410,E410)</f>
        <v>22</v>
      </c>
      <c r="G410" s="35"/>
      <c r="H410" s="32">
        <f t="shared" si="18"/>
        <v>0</v>
      </c>
    </row>
    <row r="411" spans="1:8" x14ac:dyDescent="0.3">
      <c r="A411" s="11" t="s">
        <v>744</v>
      </c>
      <c r="B411" s="22" t="s">
        <v>745</v>
      </c>
      <c r="C411" s="6" t="s">
        <v>2</v>
      </c>
      <c r="D411" s="15">
        <v>1</v>
      </c>
      <c r="E411" s="18">
        <v>900</v>
      </c>
      <c r="F411" s="15">
        <f>MMULT(D411,E411)</f>
        <v>900</v>
      </c>
      <c r="G411" s="35"/>
      <c r="H411" s="32">
        <f t="shared" si="18"/>
        <v>0</v>
      </c>
    </row>
    <row r="412" spans="1:8" x14ac:dyDescent="0.3">
      <c r="A412" s="12" t="s">
        <v>5</v>
      </c>
      <c r="B412" s="24" t="s">
        <v>746</v>
      </c>
      <c r="C412" s="6"/>
      <c r="D412" s="15"/>
      <c r="E412" s="18"/>
      <c r="F412" s="20">
        <f>SUM(F394:F411)</f>
        <v>15817</v>
      </c>
      <c r="G412" s="35"/>
      <c r="H412" s="20">
        <f>SUM(H394:H411)</f>
        <v>0</v>
      </c>
    </row>
    <row r="413" spans="1:8" s="2" customFormat="1" ht="15.6" x14ac:dyDescent="0.3">
      <c r="A413" s="10" t="s">
        <v>747</v>
      </c>
      <c r="B413" s="23" t="s">
        <v>748</v>
      </c>
      <c r="C413" s="4" t="s">
        <v>5</v>
      </c>
      <c r="D413" s="16" t="s">
        <v>5</v>
      </c>
      <c r="E413" s="19" t="s">
        <v>5</v>
      </c>
      <c r="F413" s="16" t="s">
        <v>5</v>
      </c>
      <c r="G413" s="36"/>
      <c r="H413" s="32" t="str">
        <f t="shared" si="18"/>
        <v/>
      </c>
    </row>
    <row r="414" spans="1:8" x14ac:dyDescent="0.3">
      <c r="A414" s="11" t="s">
        <v>749</v>
      </c>
      <c r="B414" s="22" t="s">
        <v>750</v>
      </c>
      <c r="C414" s="6" t="s">
        <v>2</v>
      </c>
      <c r="D414" s="15">
        <v>1</v>
      </c>
      <c r="E414" s="18">
        <v>420</v>
      </c>
      <c r="F414" s="15">
        <f>MMULT(D414,E414)</f>
        <v>420</v>
      </c>
      <c r="G414" s="35"/>
      <c r="H414" s="32">
        <f t="shared" si="18"/>
        <v>0</v>
      </c>
    </row>
    <row r="415" spans="1:8" x14ac:dyDescent="0.3">
      <c r="A415" s="11" t="s">
        <v>751</v>
      </c>
      <c r="B415" s="22" t="s">
        <v>752</v>
      </c>
      <c r="C415" s="6" t="s">
        <v>2</v>
      </c>
      <c r="D415" s="15">
        <v>3</v>
      </c>
      <c r="E415" s="18">
        <v>30</v>
      </c>
      <c r="F415" s="15">
        <f>MMULT(D415,E415)</f>
        <v>90</v>
      </c>
      <c r="G415" s="35"/>
      <c r="H415" s="32">
        <f t="shared" si="18"/>
        <v>0</v>
      </c>
    </row>
    <row r="416" spans="1:8" x14ac:dyDescent="0.3">
      <c r="A416" s="12" t="s">
        <v>5</v>
      </c>
      <c r="B416" s="24" t="s">
        <v>753</v>
      </c>
      <c r="C416" s="6"/>
      <c r="D416" s="15"/>
      <c r="E416" s="18"/>
      <c r="F416" s="20">
        <f>SUM(F414:F415)</f>
        <v>510</v>
      </c>
      <c r="G416" s="35"/>
      <c r="H416" s="20">
        <f>SUM(H414:H415)</f>
        <v>0</v>
      </c>
    </row>
    <row r="417" spans="1:8" s="2" customFormat="1" ht="15.6" x14ac:dyDescent="0.3">
      <c r="A417" s="10" t="s">
        <v>754</v>
      </c>
      <c r="B417" s="23" t="s">
        <v>755</v>
      </c>
      <c r="C417" s="4" t="s">
        <v>5</v>
      </c>
      <c r="D417" s="16" t="s">
        <v>5</v>
      </c>
      <c r="E417" s="19" t="s">
        <v>5</v>
      </c>
      <c r="F417" s="16" t="s">
        <v>5</v>
      </c>
      <c r="G417" s="36"/>
      <c r="H417" s="32" t="str">
        <f t="shared" si="18"/>
        <v/>
      </c>
    </row>
    <row r="418" spans="1:8" x14ac:dyDescent="0.3">
      <c r="A418" s="11" t="s">
        <v>756</v>
      </c>
      <c r="B418" s="22" t="s">
        <v>757</v>
      </c>
      <c r="C418" s="6" t="s">
        <v>2</v>
      </c>
      <c r="D418" s="15">
        <v>1</v>
      </c>
      <c r="E418" s="18">
        <v>88</v>
      </c>
      <c r="F418" s="15">
        <f>MMULT(D418,E418)</f>
        <v>88</v>
      </c>
      <c r="G418" s="35"/>
      <c r="H418" s="32">
        <f t="shared" si="18"/>
        <v>0</v>
      </c>
    </row>
    <row r="419" spans="1:8" ht="28.8" x14ac:dyDescent="0.3">
      <c r="A419" s="11" t="s">
        <v>758</v>
      </c>
      <c r="B419" s="22" t="s">
        <v>759</v>
      </c>
      <c r="C419" s="6" t="s">
        <v>2</v>
      </c>
      <c r="D419" s="15">
        <v>1</v>
      </c>
      <c r="E419" s="18">
        <v>600</v>
      </c>
      <c r="F419" s="15">
        <f>MMULT(D419,E419)</f>
        <v>600</v>
      </c>
      <c r="G419" s="35"/>
      <c r="H419" s="32">
        <f t="shared" si="18"/>
        <v>0</v>
      </c>
    </row>
    <row r="420" spans="1:8" x14ac:dyDescent="0.3">
      <c r="A420" s="11" t="s">
        <v>760</v>
      </c>
      <c r="B420" s="22" t="s">
        <v>761</v>
      </c>
      <c r="C420" s="6" t="s">
        <v>2</v>
      </c>
      <c r="D420" s="15">
        <v>2</v>
      </c>
      <c r="E420" s="18">
        <v>812</v>
      </c>
      <c r="F420" s="15">
        <f>MMULT(D420,E420)</f>
        <v>1624</v>
      </c>
      <c r="G420" s="35"/>
      <c r="H420" s="32">
        <f t="shared" si="18"/>
        <v>0</v>
      </c>
    </row>
    <row r="421" spans="1:8" x14ac:dyDescent="0.3">
      <c r="A421" s="11" t="s">
        <v>762</v>
      </c>
      <c r="B421" s="22" t="s">
        <v>763</v>
      </c>
      <c r="C421" s="6" t="s">
        <v>2</v>
      </c>
      <c r="D421" s="15">
        <v>2</v>
      </c>
      <c r="E421" s="18">
        <v>530</v>
      </c>
      <c r="F421" s="15">
        <f>MMULT(D421,E421)</f>
        <v>1060</v>
      </c>
      <c r="G421" s="35"/>
      <c r="H421" s="32">
        <f t="shared" si="18"/>
        <v>0</v>
      </c>
    </row>
    <row r="422" spans="1:8" x14ac:dyDescent="0.3">
      <c r="A422" s="11" t="s">
        <v>764</v>
      </c>
      <c r="B422" s="22" t="s">
        <v>765</v>
      </c>
      <c r="C422" s="6" t="s">
        <v>2</v>
      </c>
      <c r="D422" s="15">
        <v>1</v>
      </c>
      <c r="E422" s="18">
        <v>88</v>
      </c>
      <c r="F422" s="15">
        <f>MMULT(D422,E422)</f>
        <v>88</v>
      </c>
      <c r="G422" s="35"/>
      <c r="H422" s="32">
        <f t="shared" si="18"/>
        <v>0</v>
      </c>
    </row>
    <row r="423" spans="1:8" x14ac:dyDescent="0.3">
      <c r="A423" s="11" t="s">
        <v>766</v>
      </c>
      <c r="B423" s="22" t="s">
        <v>767</v>
      </c>
      <c r="C423" s="6"/>
      <c r="D423" s="15"/>
      <c r="E423" s="18"/>
      <c r="F423" s="15"/>
      <c r="G423" s="35"/>
      <c r="H423" s="32" t="str">
        <f t="shared" si="18"/>
        <v/>
      </c>
    </row>
    <row r="424" spans="1:8" x14ac:dyDescent="0.3">
      <c r="A424" s="11" t="s">
        <v>768</v>
      </c>
      <c r="B424" s="22" t="s">
        <v>769</v>
      </c>
      <c r="C424" s="6" t="s">
        <v>2</v>
      </c>
      <c r="D424" s="15">
        <v>3</v>
      </c>
      <c r="E424" s="18">
        <v>220</v>
      </c>
      <c r="F424" s="15">
        <f t="shared" ref="F424:F431" si="20">MMULT(D424,E424)</f>
        <v>660</v>
      </c>
      <c r="G424" s="35"/>
      <c r="H424" s="32">
        <f t="shared" si="18"/>
        <v>0</v>
      </c>
    </row>
    <row r="425" spans="1:8" ht="28.8" x14ac:dyDescent="0.3">
      <c r="A425" s="11" t="s">
        <v>770</v>
      </c>
      <c r="B425" s="22" t="s">
        <v>771</v>
      </c>
      <c r="C425" s="6" t="s">
        <v>2</v>
      </c>
      <c r="D425" s="15">
        <v>1</v>
      </c>
      <c r="E425" s="18">
        <v>2400</v>
      </c>
      <c r="F425" s="15">
        <f t="shared" si="20"/>
        <v>2400</v>
      </c>
      <c r="G425" s="35"/>
      <c r="H425" s="32">
        <f t="shared" si="18"/>
        <v>0</v>
      </c>
    </row>
    <row r="426" spans="1:8" x14ac:dyDescent="0.3">
      <c r="A426" s="11" t="s">
        <v>772</v>
      </c>
      <c r="B426" s="22" t="s">
        <v>773</v>
      </c>
      <c r="C426" s="6" t="s">
        <v>2</v>
      </c>
      <c r="D426" s="15">
        <v>1</v>
      </c>
      <c r="E426" s="18">
        <v>565</v>
      </c>
      <c r="F426" s="15">
        <f t="shared" si="20"/>
        <v>565</v>
      </c>
      <c r="G426" s="35"/>
      <c r="H426" s="32">
        <f t="shared" si="18"/>
        <v>0</v>
      </c>
    </row>
    <row r="427" spans="1:8" x14ac:dyDescent="0.3">
      <c r="A427" s="11" t="s">
        <v>774</v>
      </c>
      <c r="B427" s="22" t="s">
        <v>775</v>
      </c>
      <c r="C427" s="6" t="s">
        <v>2</v>
      </c>
      <c r="D427" s="15">
        <v>1</v>
      </c>
      <c r="E427" s="18">
        <v>118</v>
      </c>
      <c r="F427" s="15">
        <f t="shared" si="20"/>
        <v>118</v>
      </c>
      <c r="G427" s="35"/>
      <c r="H427" s="32">
        <f t="shared" si="18"/>
        <v>0</v>
      </c>
    </row>
    <row r="428" spans="1:8" x14ac:dyDescent="0.3">
      <c r="A428" s="11" t="s">
        <v>776</v>
      </c>
      <c r="B428" s="22" t="s">
        <v>777</v>
      </c>
      <c r="C428" s="6" t="s">
        <v>2</v>
      </c>
      <c r="D428" s="15">
        <v>1</v>
      </c>
      <c r="E428" s="18">
        <v>3650</v>
      </c>
      <c r="F428" s="15">
        <f t="shared" si="20"/>
        <v>3650</v>
      </c>
      <c r="G428" s="35"/>
      <c r="H428" s="32">
        <f t="shared" si="18"/>
        <v>0</v>
      </c>
    </row>
    <row r="429" spans="1:8" x14ac:dyDescent="0.3">
      <c r="A429" s="11" t="s">
        <v>778</v>
      </c>
      <c r="B429" s="22" t="s">
        <v>779</v>
      </c>
      <c r="C429" s="6" t="s">
        <v>2</v>
      </c>
      <c r="D429" s="15">
        <v>1</v>
      </c>
      <c r="E429" s="18">
        <v>1480</v>
      </c>
      <c r="F429" s="15">
        <f t="shared" si="20"/>
        <v>1480</v>
      </c>
      <c r="G429" s="35"/>
      <c r="H429" s="32">
        <f t="shared" si="18"/>
        <v>0</v>
      </c>
    </row>
    <row r="430" spans="1:8" x14ac:dyDescent="0.3">
      <c r="A430" s="11" t="s">
        <v>780</v>
      </c>
      <c r="B430" s="22" t="s">
        <v>781</v>
      </c>
      <c r="C430" s="6" t="s">
        <v>2</v>
      </c>
      <c r="D430" s="15">
        <v>1</v>
      </c>
      <c r="E430" s="18">
        <v>1180</v>
      </c>
      <c r="F430" s="15">
        <f t="shared" si="20"/>
        <v>1180</v>
      </c>
      <c r="G430" s="35"/>
      <c r="H430" s="32">
        <f t="shared" si="18"/>
        <v>0</v>
      </c>
    </row>
    <row r="431" spans="1:8" x14ac:dyDescent="0.3">
      <c r="A431" s="11" t="s">
        <v>782</v>
      </c>
      <c r="B431" s="22" t="s">
        <v>783</v>
      </c>
      <c r="C431" s="6" t="s">
        <v>2</v>
      </c>
      <c r="D431" s="15">
        <v>1</v>
      </c>
      <c r="E431" s="18">
        <v>180</v>
      </c>
      <c r="F431" s="15">
        <f t="shared" si="20"/>
        <v>180</v>
      </c>
      <c r="G431" s="35"/>
      <c r="H431" s="32">
        <f t="shared" si="18"/>
        <v>0</v>
      </c>
    </row>
    <row r="432" spans="1:8" x14ac:dyDescent="0.3">
      <c r="A432" s="12" t="s">
        <v>5</v>
      </c>
      <c r="B432" s="24" t="s">
        <v>784</v>
      </c>
      <c r="C432" s="6"/>
      <c r="D432" s="15"/>
      <c r="E432" s="18"/>
      <c r="F432" s="20">
        <f>SUM(F418:F431)</f>
        <v>13693</v>
      </c>
      <c r="G432" s="35"/>
      <c r="H432" s="20">
        <f>SUM(H418:H431)</f>
        <v>0</v>
      </c>
    </row>
    <row r="433" spans="1:8" s="2" customFormat="1" ht="15.6" x14ac:dyDescent="0.3">
      <c r="A433" s="10" t="s">
        <v>785</v>
      </c>
      <c r="B433" s="23" t="s">
        <v>786</v>
      </c>
      <c r="C433" s="4" t="s">
        <v>5</v>
      </c>
      <c r="D433" s="16" t="s">
        <v>5</v>
      </c>
      <c r="E433" s="19" t="s">
        <v>5</v>
      </c>
      <c r="F433" s="16" t="s">
        <v>5</v>
      </c>
      <c r="G433" s="36"/>
      <c r="H433" s="32" t="str">
        <f t="shared" si="18"/>
        <v/>
      </c>
    </row>
    <row r="434" spans="1:8" x14ac:dyDescent="0.3">
      <c r="A434" s="11" t="s">
        <v>787</v>
      </c>
      <c r="B434" s="22" t="s">
        <v>788</v>
      </c>
      <c r="C434" s="6" t="s">
        <v>2</v>
      </c>
      <c r="D434" s="15">
        <v>1</v>
      </c>
      <c r="E434" s="18">
        <v>27</v>
      </c>
      <c r="F434" s="15">
        <f>MMULT(D434,E434)</f>
        <v>27</v>
      </c>
      <c r="G434" s="35"/>
      <c r="H434" s="32">
        <f t="shared" si="18"/>
        <v>0</v>
      </c>
    </row>
    <row r="435" spans="1:8" x14ac:dyDescent="0.3">
      <c r="A435" s="11" t="s">
        <v>789</v>
      </c>
      <c r="B435" s="22" t="s">
        <v>790</v>
      </c>
      <c r="C435" s="6" t="s">
        <v>2</v>
      </c>
      <c r="D435" s="15">
        <v>1</v>
      </c>
      <c r="E435" s="18">
        <v>32.299999999999997</v>
      </c>
      <c r="F435" s="15">
        <f>MMULT(D435,E435)</f>
        <v>32.299999999999997</v>
      </c>
      <c r="G435" s="35"/>
      <c r="H435" s="32">
        <f t="shared" si="18"/>
        <v>0</v>
      </c>
    </row>
    <row r="436" spans="1:8" x14ac:dyDescent="0.3">
      <c r="A436" s="11" t="s">
        <v>791</v>
      </c>
      <c r="B436" s="22" t="s">
        <v>792</v>
      </c>
      <c r="C436" s="6" t="s">
        <v>2</v>
      </c>
      <c r="D436" s="15">
        <v>1</v>
      </c>
      <c r="E436" s="18">
        <v>41</v>
      </c>
      <c r="F436" s="15">
        <f>MMULT(D436,E436)</f>
        <v>41</v>
      </c>
      <c r="G436" s="35"/>
      <c r="H436" s="32">
        <f t="shared" si="18"/>
        <v>0</v>
      </c>
    </row>
    <row r="437" spans="1:8" x14ac:dyDescent="0.3">
      <c r="A437" s="12" t="s">
        <v>5</v>
      </c>
      <c r="B437" s="24" t="s">
        <v>793</v>
      </c>
      <c r="C437" s="6"/>
      <c r="D437" s="15"/>
      <c r="E437" s="18"/>
      <c r="F437" s="20">
        <f>SUM(F434:F436)</f>
        <v>100.3</v>
      </c>
      <c r="G437" s="35"/>
      <c r="H437" s="20">
        <f>SUM(H434:H436)</f>
        <v>0</v>
      </c>
    </row>
    <row r="438" spans="1:8" s="2" customFormat="1" ht="15.6" x14ac:dyDescent="0.3">
      <c r="A438" s="10" t="s">
        <v>794</v>
      </c>
      <c r="B438" s="23" t="s">
        <v>795</v>
      </c>
      <c r="C438" s="4" t="s">
        <v>5</v>
      </c>
      <c r="D438" s="16" t="s">
        <v>5</v>
      </c>
      <c r="E438" s="19" t="s">
        <v>5</v>
      </c>
      <c r="F438" s="16" t="s">
        <v>5</v>
      </c>
      <c r="G438" s="36"/>
      <c r="H438" s="32" t="str">
        <f t="shared" si="18"/>
        <v/>
      </c>
    </row>
    <row r="439" spans="1:8" ht="28.8" x14ac:dyDescent="0.3">
      <c r="A439" s="11" t="s">
        <v>796</v>
      </c>
      <c r="B439" s="22" t="s">
        <v>797</v>
      </c>
      <c r="C439" s="6" t="s">
        <v>2</v>
      </c>
      <c r="D439" s="15">
        <v>1</v>
      </c>
      <c r="E439" s="18">
        <v>97</v>
      </c>
      <c r="F439" s="15">
        <f>MMULT(D439,E439)</f>
        <v>97</v>
      </c>
      <c r="G439" s="35"/>
      <c r="H439" s="32">
        <f t="shared" si="18"/>
        <v>0</v>
      </c>
    </row>
    <row r="440" spans="1:8" ht="28.8" x14ac:dyDescent="0.3">
      <c r="A440" s="11" t="s">
        <v>798</v>
      </c>
      <c r="B440" s="22" t="s">
        <v>799</v>
      </c>
      <c r="C440" s="6" t="s">
        <v>2</v>
      </c>
      <c r="D440" s="15">
        <v>1</v>
      </c>
      <c r="E440" s="18">
        <v>138</v>
      </c>
      <c r="F440" s="15">
        <f>MMULT(D440,E440)</f>
        <v>138</v>
      </c>
      <c r="G440" s="35"/>
      <c r="H440" s="32">
        <f t="shared" si="18"/>
        <v>0</v>
      </c>
    </row>
    <row r="441" spans="1:8" ht="100.8" x14ac:dyDescent="0.3">
      <c r="A441" s="11" t="s">
        <v>800</v>
      </c>
      <c r="B441" s="22" t="s">
        <v>801</v>
      </c>
      <c r="C441" s="6" t="s">
        <v>2</v>
      </c>
      <c r="D441" s="15">
        <v>1</v>
      </c>
      <c r="E441" s="18">
        <v>40000</v>
      </c>
      <c r="F441" s="15">
        <f>MMULT(D441,E441)</f>
        <v>40000</v>
      </c>
      <c r="G441" s="35"/>
      <c r="H441" s="32">
        <f t="shared" si="18"/>
        <v>0</v>
      </c>
    </row>
    <row r="442" spans="1:8" x14ac:dyDescent="0.3">
      <c r="A442" s="12" t="s">
        <v>5</v>
      </c>
      <c r="B442" s="24" t="s">
        <v>802</v>
      </c>
      <c r="C442" s="6"/>
      <c r="D442" s="15"/>
      <c r="E442" s="18"/>
      <c r="F442" s="20">
        <f>SUM(F439:F441)</f>
        <v>40235</v>
      </c>
      <c r="G442" s="35"/>
      <c r="H442" s="20">
        <f>SUM(H439:H441)</f>
        <v>0</v>
      </c>
    </row>
    <row r="443" spans="1:8" s="2" customFormat="1" ht="15.6" x14ac:dyDescent="0.3">
      <c r="A443" s="10" t="s">
        <v>803</v>
      </c>
      <c r="B443" s="23" t="s">
        <v>804</v>
      </c>
      <c r="C443" s="4" t="s">
        <v>5</v>
      </c>
      <c r="D443" s="16" t="s">
        <v>5</v>
      </c>
      <c r="E443" s="19" t="s">
        <v>5</v>
      </c>
      <c r="F443" s="16" t="s">
        <v>5</v>
      </c>
      <c r="G443" s="36"/>
      <c r="H443" s="32" t="str">
        <f t="shared" si="18"/>
        <v/>
      </c>
    </row>
    <row r="444" spans="1:8" x14ac:dyDescent="0.3">
      <c r="A444" s="11" t="s">
        <v>805</v>
      </c>
      <c r="B444" s="22" t="s">
        <v>806</v>
      </c>
      <c r="C444" s="6" t="s">
        <v>2</v>
      </c>
      <c r="D444" s="15">
        <v>1</v>
      </c>
      <c r="E444" s="18">
        <v>294</v>
      </c>
      <c r="F444" s="15">
        <f>MMULT(D444,E444)</f>
        <v>294</v>
      </c>
      <c r="G444" s="35"/>
      <c r="H444" s="32">
        <f t="shared" si="18"/>
        <v>0</v>
      </c>
    </row>
    <row r="445" spans="1:8" x14ac:dyDescent="0.3">
      <c r="A445" s="12" t="s">
        <v>5</v>
      </c>
      <c r="B445" s="24" t="s">
        <v>807</v>
      </c>
      <c r="C445" s="6"/>
      <c r="D445" s="15"/>
      <c r="E445" s="18"/>
      <c r="F445" s="20">
        <f>SUM(F444:F444)</f>
        <v>294</v>
      </c>
      <c r="G445" s="35"/>
      <c r="H445" s="20">
        <f>SUM(H444:H444)</f>
        <v>0</v>
      </c>
    </row>
    <row r="446" spans="1:8" s="2" customFormat="1" ht="15.6" x14ac:dyDescent="0.3">
      <c r="A446" s="10" t="s">
        <v>808</v>
      </c>
      <c r="B446" s="23" t="s">
        <v>809</v>
      </c>
      <c r="C446" s="4" t="s">
        <v>5</v>
      </c>
      <c r="D446" s="16" t="s">
        <v>5</v>
      </c>
      <c r="E446" s="19" t="s">
        <v>5</v>
      </c>
      <c r="F446" s="16" t="s">
        <v>5</v>
      </c>
      <c r="G446" s="36"/>
      <c r="H446" s="32" t="str">
        <f t="shared" si="18"/>
        <v/>
      </c>
    </row>
    <row r="447" spans="1:8" x14ac:dyDescent="0.3">
      <c r="A447" s="11" t="s">
        <v>810</v>
      </c>
      <c r="B447" s="22" t="s">
        <v>811</v>
      </c>
      <c r="C447" s="6"/>
      <c r="D447" s="15"/>
      <c r="E447" s="18"/>
      <c r="F447" s="15"/>
      <c r="G447" s="35"/>
      <c r="H447" s="32" t="str">
        <f t="shared" si="18"/>
        <v/>
      </c>
    </row>
    <row r="448" spans="1:8" ht="28.8" x14ac:dyDescent="0.3">
      <c r="A448" s="11" t="s">
        <v>812</v>
      </c>
      <c r="B448" s="22" t="s">
        <v>813</v>
      </c>
      <c r="C448" s="6" t="s">
        <v>2</v>
      </c>
      <c r="D448" s="15">
        <v>3</v>
      </c>
      <c r="E448" s="18">
        <v>690</v>
      </c>
      <c r="F448" s="15">
        <f>MMULT(D448,E448)</f>
        <v>2070</v>
      </c>
      <c r="G448" s="35"/>
      <c r="H448" s="32">
        <f t="shared" si="18"/>
        <v>0</v>
      </c>
    </row>
    <row r="449" spans="1:8" ht="28.8" x14ac:dyDescent="0.3">
      <c r="A449" s="11" t="s">
        <v>814</v>
      </c>
      <c r="B449" s="22" t="s">
        <v>815</v>
      </c>
      <c r="C449" s="6" t="s">
        <v>2</v>
      </c>
      <c r="D449" s="15">
        <v>7</v>
      </c>
      <c r="E449" s="18">
        <v>735</v>
      </c>
      <c r="F449" s="15">
        <f>MMULT(D449,E449)</f>
        <v>5145</v>
      </c>
      <c r="G449" s="35"/>
      <c r="H449" s="32">
        <f t="shared" si="18"/>
        <v>0</v>
      </c>
    </row>
    <row r="450" spans="1:8" x14ac:dyDescent="0.3">
      <c r="A450" s="12" t="s">
        <v>5</v>
      </c>
      <c r="B450" s="24" t="s">
        <v>816</v>
      </c>
      <c r="C450" s="6"/>
      <c r="D450" s="15"/>
      <c r="E450" s="18"/>
      <c r="F450" s="20">
        <f>SUM(F447:F449)</f>
        <v>7215</v>
      </c>
      <c r="G450" s="35"/>
      <c r="H450" s="20">
        <f>SUM(H447:H449)</f>
        <v>0</v>
      </c>
    </row>
    <row r="451" spans="1:8" s="2" customFormat="1" ht="15.6" x14ac:dyDescent="0.3">
      <c r="A451" s="10" t="s">
        <v>817</v>
      </c>
      <c r="B451" s="23" t="s">
        <v>818</v>
      </c>
      <c r="C451" s="4" t="s">
        <v>5</v>
      </c>
      <c r="D451" s="16" t="s">
        <v>5</v>
      </c>
      <c r="E451" s="19" t="s">
        <v>5</v>
      </c>
      <c r="F451" s="16" t="s">
        <v>5</v>
      </c>
      <c r="G451" s="36"/>
      <c r="H451" s="32" t="str">
        <f t="shared" si="18"/>
        <v/>
      </c>
    </row>
    <row r="452" spans="1:8" ht="57.6" x14ac:dyDescent="0.3">
      <c r="A452" s="11" t="s">
        <v>819</v>
      </c>
      <c r="B452" s="22" t="s">
        <v>820</v>
      </c>
      <c r="C452" s="6"/>
      <c r="D452" s="15"/>
      <c r="E452" s="18"/>
      <c r="F452" s="15"/>
      <c r="G452" s="35"/>
      <c r="H452" s="32" t="str">
        <f t="shared" si="18"/>
        <v/>
      </c>
    </row>
    <row r="453" spans="1:8" ht="72" x14ac:dyDescent="0.3">
      <c r="A453" s="11" t="s">
        <v>821</v>
      </c>
      <c r="B453" s="22" t="s">
        <v>822</v>
      </c>
      <c r="C453" s="6" t="s">
        <v>312</v>
      </c>
      <c r="D453" s="15">
        <v>20</v>
      </c>
      <c r="E453" s="18">
        <v>185</v>
      </c>
      <c r="F453" s="15">
        <f t="shared" ref="F453:F458" si="21">MMULT(D453,E453)</f>
        <v>3700</v>
      </c>
      <c r="G453" s="35"/>
      <c r="H453" s="32">
        <f t="shared" si="18"/>
        <v>0</v>
      </c>
    </row>
    <row r="454" spans="1:8" x14ac:dyDescent="0.3">
      <c r="A454" s="11" t="s">
        <v>823</v>
      </c>
      <c r="B454" s="22" t="s">
        <v>824</v>
      </c>
      <c r="C454" s="6" t="s">
        <v>2</v>
      </c>
      <c r="D454" s="15">
        <v>5</v>
      </c>
      <c r="E454" s="18">
        <v>43</v>
      </c>
      <c r="F454" s="15">
        <f t="shared" si="21"/>
        <v>215</v>
      </c>
      <c r="G454" s="35"/>
      <c r="H454" s="32">
        <f t="shared" si="18"/>
        <v>0</v>
      </c>
    </row>
    <row r="455" spans="1:8" ht="28.8" x14ac:dyDescent="0.3">
      <c r="A455" s="11" t="s">
        <v>825</v>
      </c>
      <c r="B455" s="22" t="s">
        <v>826</v>
      </c>
      <c r="C455" s="6" t="s">
        <v>2</v>
      </c>
      <c r="D455" s="15">
        <v>20</v>
      </c>
      <c r="E455" s="18">
        <v>25</v>
      </c>
      <c r="F455" s="15">
        <f t="shared" si="21"/>
        <v>500</v>
      </c>
      <c r="G455" s="35"/>
      <c r="H455" s="32">
        <f t="shared" si="18"/>
        <v>0</v>
      </c>
    </row>
    <row r="456" spans="1:8" x14ac:dyDescent="0.3">
      <c r="A456" s="11" t="s">
        <v>827</v>
      </c>
      <c r="B456" s="22" t="s">
        <v>828</v>
      </c>
      <c r="C456" s="6" t="s">
        <v>2</v>
      </c>
      <c r="D456" s="15">
        <v>8</v>
      </c>
      <c r="E456" s="18">
        <v>26</v>
      </c>
      <c r="F456" s="15">
        <f t="shared" si="21"/>
        <v>208</v>
      </c>
      <c r="G456" s="35"/>
      <c r="H456" s="32">
        <f t="shared" si="18"/>
        <v>0</v>
      </c>
    </row>
    <row r="457" spans="1:8" x14ac:dyDescent="0.3">
      <c r="A457" s="11" t="s">
        <v>829</v>
      </c>
      <c r="B457" s="22" t="s">
        <v>830</v>
      </c>
      <c r="C457" s="6" t="s">
        <v>2</v>
      </c>
      <c r="D457" s="15">
        <v>2</v>
      </c>
      <c r="E457" s="18">
        <v>31</v>
      </c>
      <c r="F457" s="15">
        <f t="shared" si="21"/>
        <v>62</v>
      </c>
      <c r="G457" s="35"/>
      <c r="H457" s="32">
        <f t="shared" ref="H457:H520" si="22">IF(C457="","",G457*D457)</f>
        <v>0</v>
      </c>
    </row>
    <row r="458" spans="1:8" x14ac:dyDescent="0.3">
      <c r="A458" s="11" t="s">
        <v>831</v>
      </c>
      <c r="B458" s="22" t="s">
        <v>832</v>
      </c>
      <c r="C458" s="6" t="s">
        <v>2</v>
      </c>
      <c r="D458" s="15">
        <v>20</v>
      </c>
      <c r="E458" s="18">
        <v>108</v>
      </c>
      <c r="F458" s="15">
        <f t="shared" si="21"/>
        <v>2160</v>
      </c>
      <c r="G458" s="35"/>
      <c r="H458" s="32">
        <f t="shared" si="22"/>
        <v>0</v>
      </c>
    </row>
    <row r="459" spans="1:8" x14ac:dyDescent="0.3">
      <c r="A459" s="12" t="s">
        <v>5</v>
      </c>
      <c r="B459" s="24" t="s">
        <v>833</v>
      </c>
      <c r="C459" s="6"/>
      <c r="D459" s="15"/>
      <c r="E459" s="18"/>
      <c r="F459" s="20">
        <f>SUM(F452:F458)</f>
        <v>6845</v>
      </c>
      <c r="G459" s="35"/>
      <c r="H459" s="20">
        <f>SUM(H452:H458)</f>
        <v>0</v>
      </c>
    </row>
    <row r="460" spans="1:8" s="2" customFormat="1" ht="15.6" x14ac:dyDescent="0.3">
      <c r="A460" s="10" t="s">
        <v>834</v>
      </c>
      <c r="B460" s="23" t="s">
        <v>835</v>
      </c>
      <c r="C460" s="4" t="s">
        <v>5</v>
      </c>
      <c r="D460" s="16" t="s">
        <v>5</v>
      </c>
      <c r="E460" s="19" t="s">
        <v>5</v>
      </c>
      <c r="F460" s="16" t="s">
        <v>5</v>
      </c>
      <c r="G460" s="36"/>
      <c r="H460" s="32" t="str">
        <f t="shared" si="22"/>
        <v/>
      </c>
    </row>
    <row r="461" spans="1:8" ht="57.6" x14ac:dyDescent="0.3">
      <c r="A461" s="11" t="s">
        <v>836</v>
      </c>
      <c r="B461" s="22" t="s">
        <v>837</v>
      </c>
      <c r="C461" s="6" t="s">
        <v>312</v>
      </c>
      <c r="D461" s="15">
        <v>7</v>
      </c>
      <c r="E461" s="18">
        <v>182</v>
      </c>
      <c r="F461" s="15">
        <f t="shared" ref="F461:F468" si="23">MMULT(D461,E461)</f>
        <v>1274</v>
      </c>
      <c r="G461" s="35"/>
      <c r="H461" s="32">
        <f t="shared" si="22"/>
        <v>0</v>
      </c>
    </row>
    <row r="462" spans="1:8" ht="28.8" x14ac:dyDescent="0.3">
      <c r="A462" s="11" t="s">
        <v>838</v>
      </c>
      <c r="B462" s="22" t="s">
        <v>839</v>
      </c>
      <c r="C462" s="6" t="s">
        <v>2</v>
      </c>
      <c r="D462" s="15">
        <v>7</v>
      </c>
      <c r="E462" s="18">
        <v>23</v>
      </c>
      <c r="F462" s="15">
        <f t="shared" si="23"/>
        <v>161</v>
      </c>
      <c r="G462" s="35"/>
      <c r="H462" s="32">
        <f t="shared" si="22"/>
        <v>0</v>
      </c>
    </row>
    <row r="463" spans="1:8" x14ac:dyDescent="0.3">
      <c r="A463" s="11" t="s">
        <v>840</v>
      </c>
      <c r="B463" s="22" t="s">
        <v>841</v>
      </c>
      <c r="C463" s="6" t="s">
        <v>2</v>
      </c>
      <c r="D463" s="15">
        <v>12</v>
      </c>
      <c r="E463" s="18">
        <v>40</v>
      </c>
      <c r="F463" s="15">
        <f t="shared" si="23"/>
        <v>480</v>
      </c>
      <c r="G463" s="35"/>
      <c r="H463" s="32">
        <f t="shared" si="22"/>
        <v>0</v>
      </c>
    </row>
    <row r="464" spans="1:8" x14ac:dyDescent="0.3">
      <c r="A464" s="11" t="s">
        <v>842</v>
      </c>
      <c r="B464" s="22" t="s">
        <v>843</v>
      </c>
      <c r="C464" s="6" t="s">
        <v>2</v>
      </c>
      <c r="D464" s="15">
        <v>3</v>
      </c>
      <c r="E464" s="18">
        <v>22</v>
      </c>
      <c r="F464" s="15">
        <f t="shared" si="23"/>
        <v>66</v>
      </c>
      <c r="G464" s="35"/>
      <c r="H464" s="32">
        <f t="shared" si="22"/>
        <v>0</v>
      </c>
    </row>
    <row r="465" spans="1:8" x14ac:dyDescent="0.3">
      <c r="A465" s="11" t="s">
        <v>844</v>
      </c>
      <c r="B465" s="22" t="s">
        <v>845</v>
      </c>
      <c r="C465" s="6" t="s">
        <v>2</v>
      </c>
      <c r="D465" s="15">
        <v>2</v>
      </c>
      <c r="E465" s="18">
        <v>23</v>
      </c>
      <c r="F465" s="15">
        <f t="shared" si="23"/>
        <v>46</v>
      </c>
      <c r="G465" s="35"/>
      <c r="H465" s="32">
        <f t="shared" si="22"/>
        <v>0</v>
      </c>
    </row>
    <row r="466" spans="1:8" ht="43.2" x14ac:dyDescent="0.3">
      <c r="A466" s="11" t="s">
        <v>846</v>
      </c>
      <c r="B466" s="22" t="s">
        <v>847</v>
      </c>
      <c r="C466" s="6" t="s">
        <v>312</v>
      </c>
      <c r="D466" s="15">
        <v>1</v>
      </c>
      <c r="E466" s="18">
        <v>282</v>
      </c>
      <c r="F466" s="15">
        <f t="shared" si="23"/>
        <v>282</v>
      </c>
      <c r="G466" s="35"/>
      <c r="H466" s="32">
        <f t="shared" si="22"/>
        <v>0</v>
      </c>
    </row>
    <row r="467" spans="1:8" x14ac:dyDescent="0.3">
      <c r="A467" s="11" t="s">
        <v>848</v>
      </c>
      <c r="B467" s="22" t="s">
        <v>849</v>
      </c>
      <c r="C467" s="6" t="s">
        <v>2</v>
      </c>
      <c r="D467" s="15">
        <v>1</v>
      </c>
      <c r="E467" s="18">
        <v>62</v>
      </c>
      <c r="F467" s="15">
        <f t="shared" si="23"/>
        <v>62</v>
      </c>
      <c r="G467" s="35"/>
      <c r="H467" s="32">
        <f t="shared" si="22"/>
        <v>0</v>
      </c>
    </row>
    <row r="468" spans="1:8" x14ac:dyDescent="0.3">
      <c r="A468" s="11" t="s">
        <v>850</v>
      </c>
      <c r="B468" s="22" t="s">
        <v>851</v>
      </c>
      <c r="C468" s="6" t="s">
        <v>2</v>
      </c>
      <c r="D468" s="15">
        <v>12</v>
      </c>
      <c r="E468" s="18">
        <v>31</v>
      </c>
      <c r="F468" s="15">
        <f t="shared" si="23"/>
        <v>372</v>
      </c>
      <c r="G468" s="35"/>
      <c r="H468" s="32">
        <f t="shared" si="22"/>
        <v>0</v>
      </c>
    </row>
    <row r="469" spans="1:8" x14ac:dyDescent="0.3">
      <c r="A469" s="12" t="s">
        <v>5</v>
      </c>
      <c r="B469" s="24" t="s">
        <v>852</v>
      </c>
      <c r="C469" s="6"/>
      <c r="D469" s="15"/>
      <c r="E469" s="18"/>
      <c r="F469" s="20">
        <f>SUM(F461:F468)</f>
        <v>2743</v>
      </c>
      <c r="G469" s="35"/>
      <c r="H469" s="20">
        <f>SUM(H461:H468)</f>
        <v>0</v>
      </c>
    </row>
    <row r="470" spans="1:8" s="2" customFormat="1" ht="15.6" x14ac:dyDescent="0.3">
      <c r="A470" s="10" t="s">
        <v>853</v>
      </c>
      <c r="B470" s="23" t="s">
        <v>854</v>
      </c>
      <c r="C470" s="4" t="s">
        <v>5</v>
      </c>
      <c r="D470" s="16" t="s">
        <v>5</v>
      </c>
      <c r="E470" s="19" t="s">
        <v>5</v>
      </c>
      <c r="F470" s="16" t="s">
        <v>5</v>
      </c>
      <c r="G470" s="36"/>
      <c r="H470" s="32" t="str">
        <f t="shared" si="22"/>
        <v/>
      </c>
    </row>
    <row r="471" spans="1:8" ht="43.2" x14ac:dyDescent="0.3">
      <c r="A471" s="11" t="s">
        <v>855</v>
      </c>
      <c r="B471" s="22" t="s">
        <v>856</v>
      </c>
      <c r="C471" s="6" t="s">
        <v>312</v>
      </c>
      <c r="D471" s="15">
        <v>2</v>
      </c>
      <c r="E471" s="18">
        <v>530</v>
      </c>
      <c r="F471" s="15">
        <f>MMULT(D471,E471)</f>
        <v>1060</v>
      </c>
      <c r="G471" s="35"/>
      <c r="H471" s="32">
        <f t="shared" si="22"/>
        <v>0</v>
      </c>
    </row>
    <row r="472" spans="1:8" ht="28.8" x14ac:dyDescent="0.3">
      <c r="A472" s="11" t="s">
        <v>857</v>
      </c>
      <c r="B472" s="22" t="s">
        <v>858</v>
      </c>
      <c r="C472" s="6" t="s">
        <v>312</v>
      </c>
      <c r="D472" s="15">
        <v>2</v>
      </c>
      <c r="E472" s="18">
        <v>500</v>
      </c>
      <c r="F472" s="15">
        <f>MMULT(D472,E472)</f>
        <v>1000</v>
      </c>
      <c r="G472" s="35"/>
      <c r="H472" s="32">
        <f t="shared" si="22"/>
        <v>0</v>
      </c>
    </row>
    <row r="473" spans="1:8" ht="57.6" x14ac:dyDescent="0.3">
      <c r="A473" s="11" t="s">
        <v>859</v>
      </c>
      <c r="B473" s="22" t="s">
        <v>860</v>
      </c>
      <c r="C473" s="6" t="s">
        <v>312</v>
      </c>
      <c r="D473" s="15">
        <v>2</v>
      </c>
      <c r="E473" s="18">
        <v>184</v>
      </c>
      <c r="F473" s="15">
        <f>MMULT(D473,E473)</f>
        <v>368</v>
      </c>
      <c r="G473" s="35"/>
      <c r="H473" s="32">
        <f t="shared" si="22"/>
        <v>0</v>
      </c>
    </row>
    <row r="474" spans="1:8" x14ac:dyDescent="0.3">
      <c r="A474" s="11" t="s">
        <v>861</v>
      </c>
      <c r="B474" s="22" t="s">
        <v>862</v>
      </c>
      <c r="C474" s="6" t="s">
        <v>2</v>
      </c>
      <c r="D474" s="15">
        <v>2</v>
      </c>
      <c r="E474" s="18">
        <v>15</v>
      </c>
      <c r="F474" s="15">
        <f>MMULT(D474,E474)</f>
        <v>30</v>
      </c>
      <c r="G474" s="35"/>
      <c r="H474" s="32">
        <f t="shared" si="22"/>
        <v>0</v>
      </c>
    </row>
    <row r="475" spans="1:8" x14ac:dyDescent="0.3">
      <c r="A475" s="12" t="s">
        <v>5</v>
      </c>
      <c r="B475" s="24" t="s">
        <v>863</v>
      </c>
      <c r="C475" s="6"/>
      <c r="D475" s="15"/>
      <c r="E475" s="18"/>
      <c r="F475" s="20">
        <f>SUM(F471:F474)</f>
        <v>2458</v>
      </c>
      <c r="G475" s="35"/>
      <c r="H475" s="20">
        <f>SUM(H471:H474)</f>
        <v>0</v>
      </c>
    </row>
    <row r="476" spans="1:8" s="2" customFormat="1" ht="15.6" x14ac:dyDescent="0.3">
      <c r="A476" s="10" t="s">
        <v>864</v>
      </c>
      <c r="B476" s="23" t="s">
        <v>865</v>
      </c>
      <c r="C476" s="4" t="s">
        <v>5</v>
      </c>
      <c r="D476" s="16" t="s">
        <v>5</v>
      </c>
      <c r="E476" s="19" t="s">
        <v>5</v>
      </c>
      <c r="F476" s="16" t="s">
        <v>5</v>
      </c>
      <c r="G476" s="36"/>
      <c r="H476" s="32" t="str">
        <f t="shared" si="22"/>
        <v/>
      </c>
    </row>
    <row r="477" spans="1:8" x14ac:dyDescent="0.3">
      <c r="A477" s="11" t="s">
        <v>866</v>
      </c>
      <c r="B477" s="22" t="s">
        <v>867</v>
      </c>
      <c r="C477" s="6"/>
      <c r="D477" s="15"/>
      <c r="E477" s="18"/>
      <c r="F477" s="15"/>
      <c r="G477" s="35"/>
      <c r="H477" s="32" t="str">
        <f t="shared" si="22"/>
        <v/>
      </c>
    </row>
    <row r="478" spans="1:8" ht="28.8" x14ac:dyDescent="0.3">
      <c r="A478" s="11" t="s">
        <v>868</v>
      </c>
      <c r="B478" s="22" t="s">
        <v>869</v>
      </c>
      <c r="C478" s="6" t="s">
        <v>2</v>
      </c>
      <c r="D478" s="15">
        <v>1</v>
      </c>
      <c r="E478" s="18">
        <v>840</v>
      </c>
      <c r="F478" s="15">
        <f>MMULT(D478,E478)</f>
        <v>840</v>
      </c>
      <c r="G478" s="35"/>
      <c r="H478" s="32">
        <f t="shared" si="22"/>
        <v>0</v>
      </c>
    </row>
    <row r="479" spans="1:8" x14ac:dyDescent="0.3">
      <c r="A479" s="11" t="s">
        <v>870</v>
      </c>
      <c r="B479" s="22" t="s">
        <v>871</v>
      </c>
      <c r="C479" s="6" t="s">
        <v>2</v>
      </c>
      <c r="D479" s="15">
        <v>1</v>
      </c>
      <c r="E479" s="18">
        <v>225</v>
      </c>
      <c r="F479" s="15">
        <f>MMULT(D479,E479)</f>
        <v>225</v>
      </c>
      <c r="G479" s="35"/>
      <c r="H479" s="32">
        <f t="shared" si="22"/>
        <v>0</v>
      </c>
    </row>
    <row r="480" spans="1:8" x14ac:dyDescent="0.3">
      <c r="A480" s="12" t="s">
        <v>5</v>
      </c>
      <c r="B480" s="24" t="s">
        <v>872</v>
      </c>
      <c r="C480" s="6"/>
      <c r="D480" s="15"/>
      <c r="E480" s="18"/>
      <c r="F480" s="20">
        <f>SUM(F477:F479)</f>
        <v>1065</v>
      </c>
      <c r="G480" s="35"/>
      <c r="H480" s="20">
        <f>SUM(H477:H479)</f>
        <v>0</v>
      </c>
    </row>
    <row r="481" spans="1:8" s="2" customFormat="1" ht="15.6" x14ac:dyDescent="0.3">
      <c r="A481" s="10" t="s">
        <v>873</v>
      </c>
      <c r="B481" s="23" t="s">
        <v>874</v>
      </c>
      <c r="C481" s="4" t="s">
        <v>5</v>
      </c>
      <c r="D481" s="16" t="s">
        <v>5</v>
      </c>
      <c r="E481" s="19" t="s">
        <v>5</v>
      </c>
      <c r="F481" s="16" t="s">
        <v>5</v>
      </c>
      <c r="G481" s="36"/>
      <c r="H481" s="32" t="str">
        <f t="shared" si="22"/>
        <v/>
      </c>
    </row>
    <row r="482" spans="1:8" ht="57.6" x14ac:dyDescent="0.3">
      <c r="A482" s="11" t="s">
        <v>875</v>
      </c>
      <c r="B482" s="22" t="s">
        <v>876</v>
      </c>
      <c r="C482" s="6"/>
      <c r="D482" s="15"/>
      <c r="E482" s="18"/>
      <c r="F482" s="15"/>
      <c r="G482" s="35"/>
      <c r="H482" s="32" t="str">
        <f t="shared" si="22"/>
        <v/>
      </c>
    </row>
    <row r="483" spans="1:8" ht="28.8" x14ac:dyDescent="0.3">
      <c r="A483" s="11" t="s">
        <v>877</v>
      </c>
      <c r="B483" s="22" t="s">
        <v>878</v>
      </c>
      <c r="C483" s="6" t="s">
        <v>120</v>
      </c>
      <c r="D483" s="15">
        <v>3</v>
      </c>
      <c r="E483" s="18">
        <v>750</v>
      </c>
      <c r="F483" s="15">
        <f>MMULT(D483,E483)</f>
        <v>2250</v>
      </c>
      <c r="G483" s="35"/>
      <c r="H483" s="32">
        <f t="shared" si="22"/>
        <v>0</v>
      </c>
    </row>
    <row r="484" spans="1:8" ht="28.8" x14ac:dyDescent="0.3">
      <c r="A484" s="11" t="s">
        <v>879</v>
      </c>
      <c r="B484" s="22" t="s">
        <v>880</v>
      </c>
      <c r="C484" s="6" t="s">
        <v>120</v>
      </c>
      <c r="D484" s="15">
        <v>1</v>
      </c>
      <c r="E484" s="18">
        <v>3950</v>
      </c>
      <c r="F484" s="15">
        <f>MMULT(D484,E484)</f>
        <v>3950</v>
      </c>
      <c r="G484" s="35"/>
      <c r="H484" s="32">
        <f t="shared" si="22"/>
        <v>0</v>
      </c>
    </row>
    <row r="485" spans="1:8" x14ac:dyDescent="0.3">
      <c r="A485" s="12" t="s">
        <v>5</v>
      </c>
      <c r="B485" s="24" t="s">
        <v>881</v>
      </c>
      <c r="C485" s="6"/>
      <c r="D485" s="15"/>
      <c r="E485" s="18"/>
      <c r="F485" s="20">
        <f>SUM(F482:F484)</f>
        <v>6200</v>
      </c>
      <c r="G485" s="35"/>
      <c r="H485" s="20">
        <f>SUM(H482:H484)</f>
        <v>0</v>
      </c>
    </row>
    <row r="486" spans="1:8" s="2" customFormat="1" ht="15.6" x14ac:dyDescent="0.3">
      <c r="A486" s="10" t="s">
        <v>882</v>
      </c>
      <c r="B486" s="23" t="s">
        <v>883</v>
      </c>
      <c r="C486" s="4" t="s">
        <v>5</v>
      </c>
      <c r="D486" s="16" t="s">
        <v>5</v>
      </c>
      <c r="E486" s="19" t="s">
        <v>5</v>
      </c>
      <c r="F486" s="16" t="s">
        <v>5</v>
      </c>
      <c r="G486" s="36"/>
      <c r="H486" s="32" t="str">
        <f t="shared" si="22"/>
        <v/>
      </c>
    </row>
    <row r="487" spans="1:8" ht="43.2" x14ac:dyDescent="0.3">
      <c r="A487" s="11" t="s">
        <v>884</v>
      </c>
      <c r="B487" s="22" t="s">
        <v>885</v>
      </c>
      <c r="C487" s="6" t="s">
        <v>2</v>
      </c>
      <c r="D487" s="15">
        <v>43</v>
      </c>
      <c r="E487" s="18">
        <v>310</v>
      </c>
      <c r="F487" s="15">
        <f>MMULT(D487,E487)</f>
        <v>13330</v>
      </c>
      <c r="G487" s="35"/>
      <c r="H487" s="32">
        <f t="shared" si="22"/>
        <v>0</v>
      </c>
    </row>
    <row r="488" spans="1:8" ht="28.8" x14ac:dyDescent="0.3">
      <c r="A488" s="11" t="s">
        <v>886</v>
      </c>
      <c r="B488" s="22" t="s">
        <v>887</v>
      </c>
      <c r="C488" s="6" t="s">
        <v>2</v>
      </c>
      <c r="D488" s="15">
        <v>4</v>
      </c>
      <c r="E488" s="18">
        <v>275</v>
      </c>
      <c r="F488" s="15">
        <f>MMULT(D488,E488)</f>
        <v>1100</v>
      </c>
      <c r="G488" s="35"/>
      <c r="H488" s="32">
        <f t="shared" si="22"/>
        <v>0</v>
      </c>
    </row>
    <row r="489" spans="1:8" ht="43.2" x14ac:dyDescent="0.3">
      <c r="A489" s="11" t="s">
        <v>888</v>
      </c>
      <c r="B489" s="22" t="s">
        <v>889</v>
      </c>
      <c r="C489" s="6" t="s">
        <v>2</v>
      </c>
      <c r="D489" s="15">
        <v>43</v>
      </c>
      <c r="E489" s="18">
        <v>440</v>
      </c>
      <c r="F489" s="15">
        <f>MMULT(D489,E489)</f>
        <v>18920</v>
      </c>
      <c r="G489" s="35"/>
      <c r="H489" s="32">
        <f t="shared" si="22"/>
        <v>0</v>
      </c>
    </row>
    <row r="490" spans="1:8" x14ac:dyDescent="0.3">
      <c r="A490" s="12" t="s">
        <v>5</v>
      </c>
      <c r="B490" s="24" t="s">
        <v>890</v>
      </c>
      <c r="C490" s="6"/>
      <c r="D490" s="15"/>
      <c r="E490" s="18"/>
      <c r="F490" s="20">
        <f>SUM(F487:F489)</f>
        <v>33350</v>
      </c>
      <c r="G490" s="35"/>
      <c r="H490" s="20">
        <f>SUM(H487:H489)</f>
        <v>0</v>
      </c>
    </row>
    <row r="491" spans="1:8" s="2" customFormat="1" ht="15.6" x14ac:dyDescent="0.3">
      <c r="A491" s="10" t="s">
        <v>891</v>
      </c>
      <c r="B491" s="23" t="s">
        <v>892</v>
      </c>
      <c r="C491" s="4" t="s">
        <v>5</v>
      </c>
      <c r="D491" s="16" t="s">
        <v>5</v>
      </c>
      <c r="E491" s="19" t="s">
        <v>5</v>
      </c>
      <c r="F491" s="16" t="s">
        <v>5</v>
      </c>
      <c r="G491" s="36"/>
      <c r="H491" s="32" t="str">
        <f t="shared" si="22"/>
        <v/>
      </c>
    </row>
    <row r="492" spans="1:8" ht="43.2" x14ac:dyDescent="0.3">
      <c r="A492" s="11" t="s">
        <v>893</v>
      </c>
      <c r="B492" s="22" t="s">
        <v>894</v>
      </c>
      <c r="C492" s="6"/>
      <c r="D492" s="15"/>
      <c r="E492" s="18"/>
      <c r="F492" s="15"/>
      <c r="G492" s="35"/>
      <c r="H492" s="32" t="str">
        <f t="shared" si="22"/>
        <v/>
      </c>
    </row>
    <row r="493" spans="1:8" ht="28.8" x14ac:dyDescent="0.3">
      <c r="A493" s="11" t="s">
        <v>895</v>
      </c>
      <c r="B493" s="22" t="s">
        <v>896</v>
      </c>
      <c r="C493" s="6" t="s">
        <v>2</v>
      </c>
      <c r="D493" s="15">
        <v>1</v>
      </c>
      <c r="E493" s="18">
        <v>15500</v>
      </c>
      <c r="F493" s="15">
        <f t="shared" ref="F493:F500" si="24">MMULT(D493,E493)</f>
        <v>15500</v>
      </c>
      <c r="G493" s="35"/>
      <c r="H493" s="32">
        <f t="shared" si="22"/>
        <v>0</v>
      </c>
    </row>
    <row r="494" spans="1:8" ht="43.2" x14ac:dyDescent="0.3">
      <c r="A494" s="11" t="s">
        <v>897</v>
      </c>
      <c r="B494" s="22" t="s">
        <v>898</v>
      </c>
      <c r="C494" s="6" t="s">
        <v>2</v>
      </c>
      <c r="D494" s="15">
        <v>1</v>
      </c>
      <c r="E494" s="18">
        <v>6750</v>
      </c>
      <c r="F494" s="15">
        <f t="shared" si="24"/>
        <v>6750</v>
      </c>
      <c r="G494" s="35"/>
      <c r="H494" s="32">
        <f t="shared" si="22"/>
        <v>0</v>
      </c>
    </row>
    <row r="495" spans="1:8" ht="28.8" x14ac:dyDescent="0.3">
      <c r="A495" s="11" t="s">
        <v>899</v>
      </c>
      <c r="B495" s="22" t="s">
        <v>900</v>
      </c>
      <c r="C495" s="6" t="s">
        <v>2</v>
      </c>
      <c r="D495" s="15">
        <v>1</v>
      </c>
      <c r="E495" s="18">
        <v>3375</v>
      </c>
      <c r="F495" s="15">
        <f t="shared" si="24"/>
        <v>3375</v>
      </c>
      <c r="G495" s="35"/>
      <c r="H495" s="32">
        <f t="shared" si="22"/>
        <v>0</v>
      </c>
    </row>
    <row r="496" spans="1:8" ht="28.8" x14ac:dyDescent="0.3">
      <c r="A496" s="11" t="s">
        <v>901</v>
      </c>
      <c r="B496" s="22" t="s">
        <v>902</v>
      </c>
      <c r="C496" s="6" t="s">
        <v>2</v>
      </c>
      <c r="D496" s="15">
        <v>4</v>
      </c>
      <c r="E496" s="18">
        <v>1840</v>
      </c>
      <c r="F496" s="15">
        <f t="shared" si="24"/>
        <v>7360</v>
      </c>
      <c r="G496" s="35"/>
      <c r="H496" s="32">
        <f t="shared" si="22"/>
        <v>0</v>
      </c>
    </row>
    <row r="497" spans="1:8" ht="43.2" x14ac:dyDescent="0.3">
      <c r="A497" s="11" t="s">
        <v>903</v>
      </c>
      <c r="B497" s="22" t="s">
        <v>904</v>
      </c>
      <c r="C497" s="6" t="s">
        <v>2</v>
      </c>
      <c r="D497" s="15">
        <v>3</v>
      </c>
      <c r="E497" s="18">
        <v>3680</v>
      </c>
      <c r="F497" s="15">
        <f t="shared" si="24"/>
        <v>11040</v>
      </c>
      <c r="G497" s="35"/>
      <c r="H497" s="32">
        <f t="shared" si="22"/>
        <v>0</v>
      </c>
    </row>
    <row r="498" spans="1:8" ht="43.2" x14ac:dyDescent="0.3">
      <c r="A498" s="11" t="s">
        <v>905</v>
      </c>
      <c r="B498" s="22" t="s">
        <v>906</v>
      </c>
      <c r="C498" s="6" t="s">
        <v>2</v>
      </c>
      <c r="D498" s="15">
        <v>55</v>
      </c>
      <c r="E498" s="18">
        <v>512</v>
      </c>
      <c r="F498" s="15">
        <f t="shared" si="24"/>
        <v>28160</v>
      </c>
      <c r="G498" s="35"/>
      <c r="H498" s="32">
        <f t="shared" si="22"/>
        <v>0</v>
      </c>
    </row>
    <row r="499" spans="1:8" ht="72" x14ac:dyDescent="0.3">
      <c r="A499" s="11" t="s">
        <v>907</v>
      </c>
      <c r="B499" s="22" t="s">
        <v>908</v>
      </c>
      <c r="C499" s="6" t="s">
        <v>120</v>
      </c>
      <c r="D499" s="15">
        <v>55</v>
      </c>
      <c r="E499" s="18">
        <v>85</v>
      </c>
      <c r="F499" s="15">
        <f t="shared" si="24"/>
        <v>4675</v>
      </c>
      <c r="G499" s="35"/>
      <c r="H499" s="32">
        <f t="shared" si="22"/>
        <v>0</v>
      </c>
    </row>
    <row r="500" spans="1:8" ht="57.6" x14ac:dyDescent="0.3">
      <c r="A500" s="11" t="s">
        <v>909</v>
      </c>
      <c r="B500" s="22" t="s">
        <v>910</v>
      </c>
      <c r="C500" s="6" t="s">
        <v>120</v>
      </c>
      <c r="D500" s="15">
        <v>55</v>
      </c>
      <c r="E500" s="18">
        <v>234</v>
      </c>
      <c r="F500" s="15">
        <f t="shared" si="24"/>
        <v>12870</v>
      </c>
      <c r="G500" s="35"/>
      <c r="H500" s="32">
        <f t="shared" si="22"/>
        <v>0</v>
      </c>
    </row>
    <row r="501" spans="1:8" x14ac:dyDescent="0.3">
      <c r="A501" s="11" t="s">
        <v>911</v>
      </c>
      <c r="B501" s="22" t="s">
        <v>912</v>
      </c>
      <c r="C501" s="6"/>
      <c r="D501" s="15"/>
      <c r="E501" s="18"/>
      <c r="F501" s="15"/>
      <c r="G501" s="35"/>
      <c r="H501" s="32" t="str">
        <f t="shared" si="22"/>
        <v/>
      </c>
    </row>
    <row r="502" spans="1:8" ht="28.8" x14ac:dyDescent="0.3">
      <c r="A502" s="11" t="s">
        <v>913</v>
      </c>
      <c r="B502" s="22" t="s">
        <v>914</v>
      </c>
      <c r="C502" s="6" t="s">
        <v>2</v>
      </c>
      <c r="D502" s="15">
        <v>2</v>
      </c>
      <c r="E502" s="18">
        <v>250</v>
      </c>
      <c r="F502" s="15">
        <f>MMULT(D502,E502)</f>
        <v>500</v>
      </c>
      <c r="G502" s="35"/>
      <c r="H502" s="32">
        <f t="shared" si="22"/>
        <v>0</v>
      </c>
    </row>
    <row r="503" spans="1:8" ht="86.4" x14ac:dyDescent="0.3">
      <c r="A503" s="11" t="s">
        <v>915</v>
      </c>
      <c r="B503" s="22" t="s">
        <v>916</v>
      </c>
      <c r="C503" s="6" t="s">
        <v>2</v>
      </c>
      <c r="D503" s="15">
        <v>3</v>
      </c>
      <c r="E503" s="18">
        <v>2000</v>
      </c>
      <c r="F503" s="15">
        <f>MMULT(D503,E503)</f>
        <v>6000</v>
      </c>
      <c r="G503" s="35"/>
      <c r="H503" s="32">
        <f t="shared" si="22"/>
        <v>0</v>
      </c>
    </row>
    <row r="504" spans="1:8" ht="86.4" x14ac:dyDescent="0.3">
      <c r="A504" s="11" t="s">
        <v>917</v>
      </c>
      <c r="B504" s="22" t="s">
        <v>918</v>
      </c>
      <c r="C504" s="6" t="s">
        <v>2</v>
      </c>
      <c r="D504" s="15">
        <v>6</v>
      </c>
      <c r="E504" s="18">
        <v>2000</v>
      </c>
      <c r="F504" s="15">
        <f>MMULT(D504,E504)</f>
        <v>12000</v>
      </c>
      <c r="G504" s="35"/>
      <c r="H504" s="32">
        <f t="shared" si="22"/>
        <v>0</v>
      </c>
    </row>
    <row r="505" spans="1:8" ht="43.2" x14ac:dyDescent="0.3">
      <c r="A505" s="11" t="s">
        <v>919</v>
      </c>
      <c r="B505" s="22" t="s">
        <v>920</v>
      </c>
      <c r="C505" s="6" t="s">
        <v>2</v>
      </c>
      <c r="D505" s="15">
        <v>6</v>
      </c>
      <c r="E505" s="18">
        <v>1500</v>
      </c>
      <c r="F505" s="15">
        <f>MMULT(D505,E505)</f>
        <v>9000</v>
      </c>
      <c r="G505" s="35"/>
      <c r="H505" s="32">
        <f t="shared" si="22"/>
        <v>0</v>
      </c>
    </row>
    <row r="506" spans="1:8" x14ac:dyDescent="0.3">
      <c r="A506" s="11" t="s">
        <v>921</v>
      </c>
      <c r="B506" s="22" t="s">
        <v>922</v>
      </c>
      <c r="C506" s="6"/>
      <c r="D506" s="15"/>
      <c r="E506" s="18"/>
      <c r="F506" s="15"/>
      <c r="G506" s="35"/>
      <c r="H506" s="32" t="str">
        <f t="shared" si="22"/>
        <v/>
      </c>
    </row>
    <row r="507" spans="1:8" ht="57.6" x14ac:dyDescent="0.3">
      <c r="A507" s="11" t="s">
        <v>923</v>
      </c>
      <c r="B507" s="22" t="s">
        <v>924</v>
      </c>
      <c r="C507" s="6" t="s">
        <v>2</v>
      </c>
      <c r="D507" s="15">
        <v>37</v>
      </c>
      <c r="E507" s="18">
        <v>4500</v>
      </c>
      <c r="F507" s="15">
        <f t="shared" ref="F507:F524" si="25">MMULT(D507,E507)</f>
        <v>166500</v>
      </c>
      <c r="G507" s="35"/>
      <c r="H507" s="32">
        <f t="shared" si="22"/>
        <v>0</v>
      </c>
    </row>
    <row r="508" spans="1:8" ht="43.2" x14ac:dyDescent="0.3">
      <c r="A508" s="11" t="s">
        <v>925</v>
      </c>
      <c r="B508" s="22" t="s">
        <v>926</v>
      </c>
      <c r="C508" s="6" t="s">
        <v>2</v>
      </c>
      <c r="D508" s="15">
        <v>6</v>
      </c>
      <c r="E508" s="18">
        <v>4800</v>
      </c>
      <c r="F508" s="15">
        <f t="shared" si="25"/>
        <v>28800</v>
      </c>
      <c r="G508" s="35"/>
      <c r="H508" s="32">
        <f t="shared" si="22"/>
        <v>0</v>
      </c>
    </row>
    <row r="509" spans="1:8" ht="57.6" x14ac:dyDescent="0.3">
      <c r="A509" s="11" t="s">
        <v>927</v>
      </c>
      <c r="B509" s="22" t="s">
        <v>928</v>
      </c>
      <c r="C509" s="6" t="s">
        <v>2</v>
      </c>
      <c r="D509" s="15">
        <v>10</v>
      </c>
      <c r="E509" s="18">
        <v>3200</v>
      </c>
      <c r="F509" s="15">
        <f t="shared" si="25"/>
        <v>32000</v>
      </c>
      <c r="G509" s="35"/>
      <c r="H509" s="32">
        <f t="shared" si="22"/>
        <v>0</v>
      </c>
    </row>
    <row r="510" spans="1:8" ht="72" x14ac:dyDescent="0.3">
      <c r="A510" s="11" t="s">
        <v>929</v>
      </c>
      <c r="B510" s="22" t="s">
        <v>930</v>
      </c>
      <c r="C510" s="6" t="s">
        <v>2</v>
      </c>
      <c r="D510" s="15">
        <v>17</v>
      </c>
      <c r="E510" s="18">
        <v>4600</v>
      </c>
      <c r="F510" s="15">
        <f t="shared" si="25"/>
        <v>78200</v>
      </c>
      <c r="G510" s="35"/>
      <c r="H510" s="32">
        <f t="shared" si="22"/>
        <v>0</v>
      </c>
    </row>
    <row r="511" spans="1:8" ht="72" x14ac:dyDescent="0.3">
      <c r="A511" s="11" t="s">
        <v>931</v>
      </c>
      <c r="B511" s="22" t="s">
        <v>932</v>
      </c>
      <c r="C511" s="6" t="s">
        <v>2</v>
      </c>
      <c r="D511" s="15">
        <v>58</v>
      </c>
      <c r="E511" s="18">
        <v>4450</v>
      </c>
      <c r="F511" s="15">
        <f t="shared" si="25"/>
        <v>258100</v>
      </c>
      <c r="G511" s="35"/>
      <c r="H511" s="32">
        <f t="shared" si="22"/>
        <v>0</v>
      </c>
    </row>
    <row r="512" spans="1:8" ht="57.6" x14ac:dyDescent="0.3">
      <c r="A512" s="11" t="s">
        <v>933</v>
      </c>
      <c r="B512" s="22" t="s">
        <v>934</v>
      </c>
      <c r="C512" s="6" t="s">
        <v>2</v>
      </c>
      <c r="D512" s="15">
        <v>75</v>
      </c>
      <c r="E512" s="18">
        <v>310</v>
      </c>
      <c r="F512" s="15">
        <f t="shared" si="25"/>
        <v>23250</v>
      </c>
      <c r="G512" s="35"/>
      <c r="H512" s="32">
        <f t="shared" si="22"/>
        <v>0</v>
      </c>
    </row>
    <row r="513" spans="1:8" ht="57.6" x14ac:dyDescent="0.3">
      <c r="A513" s="11" t="s">
        <v>935</v>
      </c>
      <c r="B513" s="22" t="s">
        <v>936</v>
      </c>
      <c r="C513" s="6" t="s">
        <v>2</v>
      </c>
      <c r="D513" s="15">
        <v>10</v>
      </c>
      <c r="E513" s="18">
        <v>450</v>
      </c>
      <c r="F513" s="15">
        <f t="shared" si="25"/>
        <v>4500</v>
      </c>
      <c r="G513" s="35"/>
      <c r="H513" s="32">
        <f t="shared" si="22"/>
        <v>0</v>
      </c>
    </row>
    <row r="514" spans="1:8" ht="57.6" x14ac:dyDescent="0.3">
      <c r="A514" s="11" t="s">
        <v>937</v>
      </c>
      <c r="B514" s="22" t="s">
        <v>938</v>
      </c>
      <c r="C514" s="6" t="s">
        <v>2</v>
      </c>
      <c r="D514" s="15">
        <v>10</v>
      </c>
      <c r="E514" s="18">
        <v>1000</v>
      </c>
      <c r="F514" s="15">
        <f t="shared" si="25"/>
        <v>10000</v>
      </c>
      <c r="G514" s="35"/>
      <c r="H514" s="32">
        <f t="shared" si="22"/>
        <v>0</v>
      </c>
    </row>
    <row r="515" spans="1:8" ht="72" x14ac:dyDescent="0.3">
      <c r="A515" s="11" t="s">
        <v>939</v>
      </c>
      <c r="B515" s="22" t="s">
        <v>940</v>
      </c>
      <c r="C515" s="6" t="s">
        <v>2</v>
      </c>
      <c r="D515" s="15">
        <v>6</v>
      </c>
      <c r="E515" s="18">
        <v>4000</v>
      </c>
      <c r="F515" s="15">
        <f t="shared" si="25"/>
        <v>24000</v>
      </c>
      <c r="G515" s="35"/>
      <c r="H515" s="32">
        <f t="shared" si="22"/>
        <v>0</v>
      </c>
    </row>
    <row r="516" spans="1:8" ht="72" x14ac:dyDescent="0.3">
      <c r="A516" s="11" t="s">
        <v>941</v>
      </c>
      <c r="B516" s="22" t="s">
        <v>942</v>
      </c>
      <c r="C516" s="6" t="s">
        <v>2</v>
      </c>
      <c r="D516" s="15">
        <v>5</v>
      </c>
      <c r="E516" s="18">
        <v>4500</v>
      </c>
      <c r="F516" s="15">
        <f t="shared" si="25"/>
        <v>22500</v>
      </c>
      <c r="G516" s="35"/>
      <c r="H516" s="32">
        <f t="shared" si="22"/>
        <v>0</v>
      </c>
    </row>
    <row r="517" spans="1:8" ht="72" x14ac:dyDescent="0.3">
      <c r="A517" s="11" t="s">
        <v>943</v>
      </c>
      <c r="B517" s="22" t="s">
        <v>944</v>
      </c>
      <c r="C517" s="6" t="s">
        <v>2</v>
      </c>
      <c r="D517" s="15">
        <v>3</v>
      </c>
      <c r="E517" s="18">
        <v>5940</v>
      </c>
      <c r="F517" s="15">
        <f t="shared" si="25"/>
        <v>17820</v>
      </c>
      <c r="G517" s="35"/>
      <c r="H517" s="32">
        <f t="shared" si="22"/>
        <v>0</v>
      </c>
    </row>
    <row r="518" spans="1:8" ht="28.8" x14ac:dyDescent="0.3">
      <c r="A518" s="11" t="s">
        <v>945</v>
      </c>
      <c r="B518" s="22" t="s">
        <v>946</v>
      </c>
      <c r="C518" s="6" t="s">
        <v>2</v>
      </c>
      <c r="D518" s="15">
        <v>1</v>
      </c>
      <c r="E518" s="18">
        <v>219</v>
      </c>
      <c r="F518" s="15">
        <f t="shared" si="25"/>
        <v>219</v>
      </c>
      <c r="G518" s="35"/>
      <c r="H518" s="32">
        <f t="shared" si="22"/>
        <v>0</v>
      </c>
    </row>
    <row r="519" spans="1:8" ht="28.8" x14ac:dyDescent="0.3">
      <c r="A519" s="11" t="s">
        <v>947</v>
      </c>
      <c r="B519" s="22" t="s">
        <v>948</v>
      </c>
      <c r="C519" s="6" t="s">
        <v>2</v>
      </c>
      <c r="D519" s="15">
        <v>6</v>
      </c>
      <c r="E519" s="18">
        <v>342</v>
      </c>
      <c r="F519" s="15">
        <f t="shared" si="25"/>
        <v>2052</v>
      </c>
      <c r="G519" s="35"/>
      <c r="H519" s="32">
        <f t="shared" si="22"/>
        <v>0</v>
      </c>
    </row>
    <row r="520" spans="1:8" ht="57.6" x14ac:dyDescent="0.3">
      <c r="A520" s="11" t="s">
        <v>949</v>
      </c>
      <c r="B520" s="22" t="s">
        <v>950</v>
      </c>
      <c r="C520" s="6" t="s">
        <v>2</v>
      </c>
      <c r="D520" s="15">
        <v>37</v>
      </c>
      <c r="E520" s="18">
        <v>400</v>
      </c>
      <c r="F520" s="15">
        <f t="shared" si="25"/>
        <v>14800</v>
      </c>
      <c r="G520" s="35"/>
      <c r="H520" s="32">
        <f t="shared" si="22"/>
        <v>0</v>
      </c>
    </row>
    <row r="521" spans="1:8" ht="28.8" x14ac:dyDescent="0.3">
      <c r="A521" s="11" t="s">
        <v>951</v>
      </c>
      <c r="B521" s="22" t="s">
        <v>952</v>
      </c>
      <c r="C521" s="6" t="s">
        <v>2</v>
      </c>
      <c r="D521" s="15">
        <v>6</v>
      </c>
      <c r="E521" s="18">
        <v>710</v>
      </c>
      <c r="F521" s="15">
        <f t="shared" si="25"/>
        <v>4260</v>
      </c>
      <c r="G521" s="35"/>
      <c r="H521" s="32">
        <f t="shared" ref="H521:H583" si="26">IF(C521="","",G521*D521)</f>
        <v>0</v>
      </c>
    </row>
    <row r="522" spans="1:8" x14ac:dyDescent="0.3">
      <c r="A522" s="11" t="s">
        <v>953</v>
      </c>
      <c r="B522" s="22" t="s">
        <v>954</v>
      </c>
      <c r="C522" s="6" t="s">
        <v>2</v>
      </c>
      <c r="D522" s="15">
        <v>6</v>
      </c>
      <c r="E522" s="18">
        <v>200</v>
      </c>
      <c r="F522" s="15">
        <f t="shared" si="25"/>
        <v>1200</v>
      </c>
      <c r="G522" s="35"/>
      <c r="H522" s="32">
        <f t="shared" si="26"/>
        <v>0</v>
      </c>
    </row>
    <row r="523" spans="1:8" x14ac:dyDescent="0.3">
      <c r="A523" s="11" t="s">
        <v>955</v>
      </c>
      <c r="B523" s="22" t="s">
        <v>956</v>
      </c>
      <c r="C523" s="6" t="s">
        <v>2</v>
      </c>
      <c r="D523" s="15">
        <v>6</v>
      </c>
      <c r="E523" s="18">
        <v>210</v>
      </c>
      <c r="F523" s="15">
        <f t="shared" si="25"/>
        <v>1260</v>
      </c>
      <c r="G523" s="35"/>
      <c r="H523" s="32">
        <f t="shared" si="26"/>
        <v>0</v>
      </c>
    </row>
    <row r="524" spans="1:8" ht="43.2" x14ac:dyDescent="0.3">
      <c r="A524" s="11" t="s">
        <v>957</v>
      </c>
      <c r="B524" s="22" t="s">
        <v>958</v>
      </c>
      <c r="C524" s="6" t="s">
        <v>2</v>
      </c>
      <c r="D524" s="15">
        <v>50</v>
      </c>
      <c r="E524" s="18">
        <v>560</v>
      </c>
      <c r="F524" s="15">
        <f t="shared" si="25"/>
        <v>28000</v>
      </c>
      <c r="G524" s="35"/>
      <c r="H524" s="32">
        <f t="shared" si="26"/>
        <v>0</v>
      </c>
    </row>
    <row r="525" spans="1:8" x14ac:dyDescent="0.3">
      <c r="A525" s="12" t="s">
        <v>5</v>
      </c>
      <c r="B525" s="24" t="s">
        <v>959</v>
      </c>
      <c r="C525" s="6"/>
      <c r="D525" s="15"/>
      <c r="E525" s="18"/>
      <c r="F525" s="20">
        <f>SUM(F492:F524)</f>
        <v>834691</v>
      </c>
      <c r="G525" s="35"/>
      <c r="H525" s="20">
        <f>SUM(H492:H524)</f>
        <v>0</v>
      </c>
    </row>
    <row r="526" spans="1:8" x14ac:dyDescent="0.3">
      <c r="A526" s="12" t="s">
        <v>5</v>
      </c>
      <c r="B526" s="24" t="s">
        <v>960</v>
      </c>
      <c r="C526" s="6"/>
      <c r="D526" s="15"/>
      <c r="E526" s="18"/>
      <c r="F526" s="20">
        <f>SUM(F164,F170,F176,F183,F242,F263,F273,F284,F291,F294,F304,F310,F319,F331,F334,F337,F348,F354,F363,F377,F386,F388,F392,F412,F416,F432,F437,F442,F445,F450,F459,F469,F475,F480,F485,F490,F525)</f>
        <v>1616944.3</v>
      </c>
      <c r="G526" s="35"/>
      <c r="H526" s="20">
        <f>SUM(H164,H170,H176,H183,H242,H263,H273,H284,H291,H294,H304,H310,H319,H331,H334,H337,H348,H354,H363,H377,H386,H388,H392,H412,H416,H432,H437,H442,H445,H450,H459,H469,H475,H480,H485,H490,H525)</f>
        <v>0</v>
      </c>
    </row>
    <row r="527" spans="1:8" s="2" customFormat="1" ht="15.6" x14ac:dyDescent="0.3">
      <c r="A527" s="10" t="s">
        <v>961</v>
      </c>
      <c r="B527" s="23" t="s">
        <v>962</v>
      </c>
      <c r="C527" s="4" t="s">
        <v>5</v>
      </c>
      <c r="D527" s="16" t="s">
        <v>5</v>
      </c>
      <c r="E527" s="19" t="s">
        <v>5</v>
      </c>
      <c r="F527" s="16" t="s">
        <v>5</v>
      </c>
      <c r="G527" s="36"/>
      <c r="H527" s="32" t="str">
        <f t="shared" si="26"/>
        <v/>
      </c>
    </row>
    <row r="528" spans="1:8" s="2" customFormat="1" ht="15.6" x14ac:dyDescent="0.3">
      <c r="A528" s="10" t="s">
        <v>963</v>
      </c>
      <c r="B528" s="23" t="s">
        <v>964</v>
      </c>
      <c r="C528" s="4" t="s">
        <v>5</v>
      </c>
      <c r="D528" s="16" t="s">
        <v>5</v>
      </c>
      <c r="E528" s="19" t="s">
        <v>5</v>
      </c>
      <c r="F528" s="16" t="s">
        <v>5</v>
      </c>
      <c r="G528" s="36"/>
      <c r="H528" s="32" t="str">
        <f t="shared" si="26"/>
        <v/>
      </c>
    </row>
    <row r="529" spans="1:8" x14ac:dyDescent="0.3">
      <c r="A529" s="11" t="s">
        <v>965</v>
      </c>
      <c r="B529" s="22" t="s">
        <v>966</v>
      </c>
      <c r="C529" s="6" t="s">
        <v>27</v>
      </c>
      <c r="D529" s="15">
        <v>83</v>
      </c>
      <c r="E529" s="18">
        <v>108</v>
      </c>
      <c r="F529" s="15">
        <f>MMULT(D529,E529)</f>
        <v>8964</v>
      </c>
      <c r="G529" s="35"/>
      <c r="H529" s="32">
        <f t="shared" si="26"/>
        <v>0</v>
      </c>
    </row>
    <row r="530" spans="1:8" x14ac:dyDescent="0.3">
      <c r="A530" s="12" t="s">
        <v>5</v>
      </c>
      <c r="B530" s="24" t="s">
        <v>967</v>
      </c>
      <c r="C530" s="6"/>
      <c r="D530" s="15"/>
      <c r="E530" s="18"/>
      <c r="F530" s="20">
        <f>SUM(F529:F529)</f>
        <v>8964</v>
      </c>
      <c r="G530" s="35"/>
      <c r="H530" s="20">
        <f>SUM(H529:H529)</f>
        <v>0</v>
      </c>
    </row>
    <row r="531" spans="1:8" s="2" customFormat="1" ht="15.6" x14ac:dyDescent="0.3">
      <c r="A531" s="10" t="s">
        <v>968</v>
      </c>
      <c r="B531" s="23" t="s">
        <v>969</v>
      </c>
      <c r="C531" s="4" t="s">
        <v>5</v>
      </c>
      <c r="D531" s="16" t="s">
        <v>5</v>
      </c>
      <c r="E531" s="19" t="s">
        <v>5</v>
      </c>
      <c r="F531" s="16" t="s">
        <v>5</v>
      </c>
      <c r="G531" s="36"/>
      <c r="H531" s="32" t="str">
        <f t="shared" si="26"/>
        <v/>
      </c>
    </row>
    <row r="532" spans="1:8" ht="43.2" x14ac:dyDescent="0.3">
      <c r="A532" s="11" t="s">
        <v>970</v>
      </c>
      <c r="B532" s="22" t="s">
        <v>971</v>
      </c>
      <c r="C532" s="6" t="s">
        <v>27</v>
      </c>
      <c r="D532" s="15">
        <v>120</v>
      </c>
      <c r="E532" s="18">
        <v>400</v>
      </c>
      <c r="F532" s="15">
        <f>MMULT(D532,E532)</f>
        <v>48000</v>
      </c>
      <c r="G532" s="35"/>
      <c r="H532" s="32">
        <f t="shared" si="26"/>
        <v>0</v>
      </c>
    </row>
    <row r="533" spans="1:8" x14ac:dyDescent="0.3">
      <c r="A533" s="12" t="s">
        <v>5</v>
      </c>
      <c r="B533" s="24" t="s">
        <v>972</v>
      </c>
      <c r="C533" s="6"/>
      <c r="D533" s="15"/>
      <c r="E533" s="18"/>
      <c r="F533" s="20">
        <f>SUM(F532:F532)</f>
        <v>48000</v>
      </c>
      <c r="G533" s="35"/>
      <c r="H533" s="20">
        <f>SUM(H532:H532)</f>
        <v>0</v>
      </c>
    </row>
    <row r="534" spans="1:8" x14ac:dyDescent="0.3">
      <c r="A534" s="12" t="s">
        <v>5</v>
      </c>
      <c r="B534" s="24" t="s">
        <v>973</v>
      </c>
      <c r="C534" s="6"/>
      <c r="D534" s="15"/>
      <c r="E534" s="18"/>
      <c r="F534" s="20">
        <f>SUM(F530,F533)</f>
        <v>56964</v>
      </c>
      <c r="G534" s="35"/>
      <c r="H534" s="20">
        <f>SUM(H530,H533)</f>
        <v>0</v>
      </c>
    </row>
    <row r="535" spans="1:8" s="2" customFormat="1" ht="15.6" x14ac:dyDescent="0.3">
      <c r="A535" s="10" t="s">
        <v>974</v>
      </c>
      <c r="B535" s="23" t="s">
        <v>975</v>
      </c>
      <c r="C535" s="4" t="s">
        <v>5</v>
      </c>
      <c r="D535" s="16" t="s">
        <v>5</v>
      </c>
      <c r="E535" s="19" t="s">
        <v>5</v>
      </c>
      <c r="F535" s="16" t="s">
        <v>5</v>
      </c>
      <c r="G535" s="36"/>
      <c r="H535" s="32" t="str">
        <f t="shared" si="26"/>
        <v/>
      </c>
    </row>
    <row r="536" spans="1:8" s="2" customFormat="1" ht="15.6" x14ac:dyDescent="0.3">
      <c r="A536" s="10" t="s">
        <v>976</v>
      </c>
      <c r="B536" s="23" t="s">
        <v>977</v>
      </c>
      <c r="C536" s="4" t="s">
        <v>5</v>
      </c>
      <c r="D536" s="16" t="s">
        <v>5</v>
      </c>
      <c r="E536" s="19" t="s">
        <v>5</v>
      </c>
      <c r="F536" s="16" t="s">
        <v>5</v>
      </c>
      <c r="G536" s="36"/>
      <c r="H536" s="32" t="str">
        <f t="shared" si="26"/>
        <v/>
      </c>
    </row>
    <row r="537" spans="1:8" x14ac:dyDescent="0.3">
      <c r="A537" s="11" t="s">
        <v>978</v>
      </c>
      <c r="B537" s="22" t="s">
        <v>979</v>
      </c>
      <c r="C537" s="6" t="s">
        <v>27</v>
      </c>
      <c r="D537" s="15">
        <v>6.2</v>
      </c>
      <c r="E537" s="18">
        <v>200</v>
      </c>
      <c r="F537" s="15">
        <f>MMULT(D537,E537)</f>
        <v>1240</v>
      </c>
      <c r="G537" s="35"/>
      <c r="H537" s="32">
        <f t="shared" si="26"/>
        <v>0</v>
      </c>
    </row>
    <row r="538" spans="1:8" x14ac:dyDescent="0.3">
      <c r="A538" s="11" t="s">
        <v>980</v>
      </c>
      <c r="B538" s="22" t="s">
        <v>981</v>
      </c>
      <c r="C538" s="6" t="s">
        <v>120</v>
      </c>
      <c r="D538" s="15">
        <v>1</v>
      </c>
      <c r="E538" s="18">
        <v>4300</v>
      </c>
      <c r="F538" s="15">
        <f>MMULT(D538,E538)</f>
        <v>4300</v>
      </c>
      <c r="G538" s="35"/>
      <c r="H538" s="32">
        <f t="shared" si="26"/>
        <v>0</v>
      </c>
    </row>
    <row r="539" spans="1:8" x14ac:dyDescent="0.3">
      <c r="A539" s="11" t="s">
        <v>982</v>
      </c>
      <c r="B539" s="22" t="s">
        <v>983</v>
      </c>
      <c r="C539" s="6" t="s">
        <v>120</v>
      </c>
      <c r="D539" s="15">
        <v>1</v>
      </c>
      <c r="E539" s="18">
        <v>7800</v>
      </c>
      <c r="F539" s="15">
        <f>MMULT(D539,E539)</f>
        <v>7800</v>
      </c>
      <c r="G539" s="35"/>
      <c r="H539" s="32">
        <f t="shared" si="26"/>
        <v>0</v>
      </c>
    </row>
    <row r="540" spans="1:8" x14ac:dyDescent="0.3">
      <c r="A540" s="11" t="s">
        <v>984</v>
      </c>
      <c r="B540" s="22" t="s">
        <v>985</v>
      </c>
      <c r="C540" s="6" t="s">
        <v>152</v>
      </c>
      <c r="D540" s="15">
        <v>3.4</v>
      </c>
      <c r="E540" s="18">
        <v>750</v>
      </c>
      <c r="F540" s="15">
        <f>MMULT(D540,E540)</f>
        <v>2550</v>
      </c>
      <c r="G540" s="35"/>
      <c r="H540" s="32">
        <f t="shared" si="26"/>
        <v>0</v>
      </c>
    </row>
    <row r="541" spans="1:8" x14ac:dyDescent="0.3">
      <c r="A541" s="11" t="s">
        <v>986</v>
      </c>
      <c r="B541" s="22" t="s">
        <v>987</v>
      </c>
      <c r="C541" s="6" t="s">
        <v>27</v>
      </c>
      <c r="D541" s="15">
        <v>9</v>
      </c>
      <c r="E541" s="18">
        <v>1087</v>
      </c>
      <c r="F541" s="15">
        <f>MMULT(D541,E541)</f>
        <v>9783</v>
      </c>
      <c r="G541" s="35"/>
      <c r="H541" s="32">
        <f t="shared" si="26"/>
        <v>0</v>
      </c>
    </row>
    <row r="542" spans="1:8" x14ac:dyDescent="0.3">
      <c r="A542" s="12" t="s">
        <v>5</v>
      </c>
      <c r="B542" s="24" t="s">
        <v>988</v>
      </c>
      <c r="C542" s="6"/>
      <c r="D542" s="15"/>
      <c r="E542" s="18"/>
      <c r="F542" s="20">
        <f>SUM(F537:F541)</f>
        <v>25673</v>
      </c>
      <c r="G542" s="35"/>
      <c r="H542" s="20">
        <f>SUM(H537:H541)</f>
        <v>0</v>
      </c>
    </row>
    <row r="543" spans="1:8" s="2" customFormat="1" ht="15.6" x14ac:dyDescent="0.3">
      <c r="A543" s="10" t="s">
        <v>989</v>
      </c>
      <c r="B543" s="23" t="s">
        <v>990</v>
      </c>
      <c r="C543" s="4" t="s">
        <v>5</v>
      </c>
      <c r="D543" s="16" t="s">
        <v>5</v>
      </c>
      <c r="E543" s="19" t="s">
        <v>5</v>
      </c>
      <c r="F543" s="16" t="s">
        <v>5</v>
      </c>
      <c r="G543" s="36"/>
      <c r="H543" s="32" t="str">
        <f t="shared" si="26"/>
        <v/>
      </c>
    </row>
    <row r="544" spans="1:8" x14ac:dyDescent="0.3">
      <c r="A544" s="11" t="s">
        <v>991</v>
      </c>
      <c r="B544" s="22" t="s">
        <v>992</v>
      </c>
      <c r="C544" s="6" t="s">
        <v>27</v>
      </c>
      <c r="D544" s="15">
        <v>8</v>
      </c>
      <c r="E544" s="18">
        <v>339</v>
      </c>
      <c r="F544" s="15">
        <f>MMULT(D544,E544)</f>
        <v>2712</v>
      </c>
      <c r="G544" s="35"/>
      <c r="H544" s="32">
        <f t="shared" si="26"/>
        <v>0</v>
      </c>
    </row>
    <row r="545" spans="1:8" x14ac:dyDescent="0.3">
      <c r="A545" s="12" t="s">
        <v>5</v>
      </c>
      <c r="B545" s="24" t="s">
        <v>993</v>
      </c>
      <c r="C545" s="6"/>
      <c r="D545" s="15"/>
      <c r="E545" s="18"/>
      <c r="F545" s="20">
        <f>SUM(F544:F544)</f>
        <v>2712</v>
      </c>
      <c r="G545" s="35"/>
      <c r="H545" s="20">
        <f>SUM(H544:H544)</f>
        <v>0</v>
      </c>
    </row>
    <row r="546" spans="1:8" s="2" customFormat="1" ht="15.6" x14ac:dyDescent="0.3">
      <c r="A546" s="10" t="s">
        <v>994</v>
      </c>
      <c r="B546" s="23" t="s">
        <v>995</v>
      </c>
      <c r="C546" s="4" t="s">
        <v>5</v>
      </c>
      <c r="D546" s="16" t="s">
        <v>5</v>
      </c>
      <c r="E546" s="19" t="s">
        <v>5</v>
      </c>
      <c r="F546" s="16" t="s">
        <v>5</v>
      </c>
      <c r="G546" s="36"/>
      <c r="H546" s="32" t="str">
        <f t="shared" si="26"/>
        <v/>
      </c>
    </row>
    <row r="547" spans="1:8" x14ac:dyDescent="0.3">
      <c r="A547" s="11" t="s">
        <v>996</v>
      </c>
      <c r="B547" s="22" t="s">
        <v>997</v>
      </c>
      <c r="C547" s="6" t="s">
        <v>27</v>
      </c>
      <c r="D547" s="15">
        <v>49</v>
      </c>
      <c r="E547" s="18">
        <v>235</v>
      </c>
      <c r="F547" s="15">
        <f>MMULT(D547,E547)</f>
        <v>11515</v>
      </c>
      <c r="G547" s="35"/>
      <c r="H547" s="32">
        <f t="shared" si="26"/>
        <v>0</v>
      </c>
    </row>
    <row r="548" spans="1:8" x14ac:dyDescent="0.3">
      <c r="A548" s="12" t="s">
        <v>5</v>
      </c>
      <c r="B548" s="24" t="s">
        <v>998</v>
      </c>
      <c r="C548" s="6"/>
      <c r="D548" s="15"/>
      <c r="E548" s="18"/>
      <c r="F548" s="20">
        <f>SUM(F547:F547)</f>
        <v>11515</v>
      </c>
      <c r="G548" s="35"/>
      <c r="H548" s="20">
        <f>SUM(H547:H547)</f>
        <v>0</v>
      </c>
    </row>
    <row r="549" spans="1:8" s="2" customFormat="1" ht="15.6" x14ac:dyDescent="0.3">
      <c r="A549" s="10" t="s">
        <v>999</v>
      </c>
      <c r="B549" s="23" t="s">
        <v>1000</v>
      </c>
      <c r="C549" s="4" t="s">
        <v>5</v>
      </c>
      <c r="D549" s="16" t="s">
        <v>5</v>
      </c>
      <c r="E549" s="19" t="s">
        <v>5</v>
      </c>
      <c r="F549" s="16" t="s">
        <v>5</v>
      </c>
      <c r="G549" s="36"/>
      <c r="H549" s="32" t="str">
        <f t="shared" si="26"/>
        <v/>
      </c>
    </row>
    <row r="550" spans="1:8" x14ac:dyDescent="0.3">
      <c r="A550" s="11" t="s">
        <v>1001</v>
      </c>
      <c r="B550" s="22" t="s">
        <v>1002</v>
      </c>
      <c r="C550" s="6" t="s">
        <v>152</v>
      </c>
      <c r="D550" s="15">
        <v>3</v>
      </c>
      <c r="E550" s="18">
        <v>56</v>
      </c>
      <c r="F550" s="15">
        <f>MMULT(D550,E550)</f>
        <v>168</v>
      </c>
      <c r="G550" s="35"/>
      <c r="H550" s="32">
        <f t="shared" si="26"/>
        <v>0</v>
      </c>
    </row>
    <row r="551" spans="1:8" x14ac:dyDescent="0.3">
      <c r="A551" s="11" t="s">
        <v>1003</v>
      </c>
      <c r="B551" s="22" t="s">
        <v>1004</v>
      </c>
      <c r="C551" s="6" t="s">
        <v>152</v>
      </c>
      <c r="D551" s="15">
        <v>5</v>
      </c>
      <c r="E551" s="18">
        <v>221</v>
      </c>
      <c r="F551" s="15">
        <f>MMULT(D551,E551)</f>
        <v>1105</v>
      </c>
      <c r="G551" s="35"/>
      <c r="H551" s="32">
        <f t="shared" si="26"/>
        <v>0</v>
      </c>
    </row>
    <row r="552" spans="1:8" x14ac:dyDescent="0.3">
      <c r="A552" s="12" t="s">
        <v>5</v>
      </c>
      <c r="B552" s="24" t="s">
        <v>1005</v>
      </c>
      <c r="C552" s="6"/>
      <c r="D552" s="15"/>
      <c r="E552" s="18"/>
      <c r="F552" s="20">
        <f>SUM(F550:F551)</f>
        <v>1273</v>
      </c>
      <c r="G552" s="35"/>
      <c r="H552" s="20">
        <f>SUM(H550:H551)</f>
        <v>0</v>
      </c>
    </row>
    <row r="553" spans="1:8" x14ac:dyDescent="0.3">
      <c r="A553" s="12" t="s">
        <v>5</v>
      </c>
      <c r="B553" s="24" t="s">
        <v>1006</v>
      </c>
      <c r="C553" s="6"/>
      <c r="D553" s="15"/>
      <c r="E553" s="18"/>
      <c r="F553" s="20">
        <f>SUM(F542,F545,F548,F552)</f>
        <v>41173</v>
      </c>
      <c r="G553" s="35"/>
      <c r="H553" s="20">
        <f>SUM(H542,H545,H548,H552)</f>
        <v>0</v>
      </c>
    </row>
    <row r="554" spans="1:8" s="2" customFormat="1" ht="15.6" x14ac:dyDescent="0.3">
      <c r="A554" s="10" t="s">
        <v>1007</v>
      </c>
      <c r="B554" s="23" t="s">
        <v>1008</v>
      </c>
      <c r="C554" s="4" t="s">
        <v>5</v>
      </c>
      <c r="D554" s="16" t="s">
        <v>5</v>
      </c>
      <c r="E554" s="19" t="s">
        <v>5</v>
      </c>
      <c r="F554" s="16" t="s">
        <v>5</v>
      </c>
      <c r="G554" s="36"/>
      <c r="H554" s="32" t="str">
        <f t="shared" si="26"/>
        <v/>
      </c>
    </row>
    <row r="555" spans="1:8" s="2" customFormat="1" ht="15.6" x14ac:dyDescent="0.3">
      <c r="A555" s="10" t="s">
        <v>1009</v>
      </c>
      <c r="B555" s="23" t="s">
        <v>1010</v>
      </c>
      <c r="C555" s="4" t="s">
        <v>5</v>
      </c>
      <c r="D555" s="16" t="s">
        <v>5</v>
      </c>
      <c r="E555" s="19" t="s">
        <v>5</v>
      </c>
      <c r="F555" s="16" t="s">
        <v>5</v>
      </c>
      <c r="G555" s="36"/>
      <c r="H555" s="32" t="str">
        <f t="shared" si="26"/>
        <v/>
      </c>
    </row>
    <row r="556" spans="1:8" x14ac:dyDescent="0.3">
      <c r="A556" s="11" t="s">
        <v>1011</v>
      </c>
      <c r="B556" s="22" t="s">
        <v>1012</v>
      </c>
      <c r="C556" s="6" t="s">
        <v>27</v>
      </c>
      <c r="D556" s="15">
        <v>3.4</v>
      </c>
      <c r="E556" s="18">
        <v>2800</v>
      </c>
      <c r="F556" s="15">
        <f>MMULT(D556,E556)</f>
        <v>9520</v>
      </c>
      <c r="G556" s="35"/>
      <c r="H556" s="32">
        <f t="shared" si="26"/>
        <v>0</v>
      </c>
    </row>
    <row r="557" spans="1:8" x14ac:dyDescent="0.3">
      <c r="A557" s="11" t="s">
        <v>1013</v>
      </c>
      <c r="B557" s="22" t="s">
        <v>1014</v>
      </c>
      <c r="C557" s="6" t="s">
        <v>27</v>
      </c>
      <c r="D557" s="15">
        <v>2</v>
      </c>
      <c r="E557" s="18">
        <v>2800</v>
      </c>
      <c r="F557" s="15">
        <f>MMULT(D557,E557)</f>
        <v>5600</v>
      </c>
      <c r="G557" s="35"/>
      <c r="H557" s="32">
        <f t="shared" si="26"/>
        <v>0</v>
      </c>
    </row>
    <row r="558" spans="1:8" x14ac:dyDescent="0.3">
      <c r="A558" s="12" t="s">
        <v>5</v>
      </c>
      <c r="B558" s="24" t="s">
        <v>1015</v>
      </c>
      <c r="C558" s="6"/>
      <c r="D558" s="15"/>
      <c r="E558" s="18"/>
      <c r="F558" s="20">
        <f>SUM(F556:F557)</f>
        <v>15120</v>
      </c>
      <c r="G558" s="35"/>
      <c r="H558" s="20">
        <f>SUM(H556:H557)</f>
        <v>0</v>
      </c>
    </row>
    <row r="559" spans="1:8" s="2" customFormat="1" ht="15.6" x14ac:dyDescent="0.3">
      <c r="A559" s="10" t="s">
        <v>1016</v>
      </c>
      <c r="B559" s="23" t="s">
        <v>1017</v>
      </c>
      <c r="C559" s="4" t="s">
        <v>5</v>
      </c>
      <c r="D559" s="16" t="s">
        <v>5</v>
      </c>
      <c r="E559" s="19" t="s">
        <v>5</v>
      </c>
      <c r="F559" s="16" t="s">
        <v>5</v>
      </c>
      <c r="G559" s="36"/>
      <c r="H559" s="32" t="str">
        <f t="shared" si="26"/>
        <v/>
      </c>
    </row>
    <row r="560" spans="1:8" x14ac:dyDescent="0.3">
      <c r="A560" s="11" t="s">
        <v>1018</v>
      </c>
      <c r="B560" s="22" t="s">
        <v>1019</v>
      </c>
      <c r="C560" s="6" t="s">
        <v>120</v>
      </c>
      <c r="D560" s="15">
        <v>1</v>
      </c>
      <c r="E560" s="18">
        <v>42000</v>
      </c>
      <c r="F560" s="15">
        <f>MMULT(D560,E560)</f>
        <v>42000</v>
      </c>
      <c r="G560" s="35"/>
      <c r="H560" s="32">
        <f t="shared" si="26"/>
        <v>0</v>
      </c>
    </row>
    <row r="561" spans="1:8" x14ac:dyDescent="0.3">
      <c r="A561" s="12" t="s">
        <v>5</v>
      </c>
      <c r="B561" s="24" t="s">
        <v>1020</v>
      </c>
      <c r="C561" s="6"/>
      <c r="D561" s="15"/>
      <c r="E561" s="18"/>
      <c r="F561" s="20">
        <f>SUM(F560:F560)</f>
        <v>42000</v>
      </c>
      <c r="G561" s="35"/>
      <c r="H561" s="20">
        <f>SUM(H560:H560)</f>
        <v>0</v>
      </c>
    </row>
    <row r="562" spans="1:8" x14ac:dyDescent="0.3">
      <c r="A562" s="12" t="s">
        <v>5</v>
      </c>
      <c r="B562" s="24" t="s">
        <v>1021</v>
      </c>
      <c r="C562" s="6"/>
      <c r="D562" s="15"/>
      <c r="E562" s="18"/>
      <c r="F562" s="20">
        <f>SUM(F558,F561)</f>
        <v>57120</v>
      </c>
      <c r="G562" s="35"/>
      <c r="H562" s="20">
        <f>SUM(H558,H561)</f>
        <v>0</v>
      </c>
    </row>
    <row r="563" spans="1:8" s="2" customFormat="1" ht="15.6" x14ac:dyDescent="0.3">
      <c r="A563" s="10" t="s">
        <v>1022</v>
      </c>
      <c r="B563" s="23" t="s">
        <v>1023</v>
      </c>
      <c r="C563" s="4" t="s">
        <v>5</v>
      </c>
      <c r="D563" s="16" t="s">
        <v>5</v>
      </c>
      <c r="E563" s="19" t="s">
        <v>5</v>
      </c>
      <c r="F563" s="16" t="s">
        <v>5</v>
      </c>
      <c r="G563" s="36"/>
      <c r="H563" s="32" t="str">
        <f t="shared" si="26"/>
        <v/>
      </c>
    </row>
    <row r="564" spans="1:8" s="2" customFormat="1" ht="15.6" x14ac:dyDescent="0.3">
      <c r="A564" s="10" t="s">
        <v>1024</v>
      </c>
      <c r="B564" s="23" t="s">
        <v>1025</v>
      </c>
      <c r="C564" s="4" t="s">
        <v>5</v>
      </c>
      <c r="D564" s="16" t="s">
        <v>5</v>
      </c>
      <c r="E564" s="19" t="s">
        <v>5</v>
      </c>
      <c r="F564" s="16" t="s">
        <v>5</v>
      </c>
      <c r="G564" s="36"/>
      <c r="H564" s="32" t="str">
        <f t="shared" si="26"/>
        <v/>
      </c>
    </row>
    <row r="565" spans="1:8" x14ac:dyDescent="0.3">
      <c r="A565" s="11" t="s">
        <v>1026</v>
      </c>
      <c r="B565" s="22" t="s">
        <v>1027</v>
      </c>
      <c r="C565" s="6" t="s">
        <v>2</v>
      </c>
      <c r="D565" s="15">
        <v>1</v>
      </c>
      <c r="E565" s="18">
        <v>15000</v>
      </c>
      <c r="F565" s="15">
        <f t="shared" ref="F565:F570" si="27">MMULT(D565,E565)</f>
        <v>15000</v>
      </c>
      <c r="G565" s="35"/>
      <c r="H565" s="32">
        <f t="shared" si="26"/>
        <v>0</v>
      </c>
    </row>
    <row r="566" spans="1:8" x14ac:dyDescent="0.3">
      <c r="A566" s="11" t="s">
        <v>1028</v>
      </c>
      <c r="B566" s="22" t="s">
        <v>1029</v>
      </c>
      <c r="C566" s="6" t="s">
        <v>2</v>
      </c>
      <c r="D566" s="15">
        <v>1</v>
      </c>
      <c r="E566" s="18">
        <v>4000</v>
      </c>
      <c r="F566" s="15">
        <f t="shared" si="27"/>
        <v>4000</v>
      </c>
      <c r="G566" s="35"/>
      <c r="H566" s="32">
        <f t="shared" si="26"/>
        <v>0</v>
      </c>
    </row>
    <row r="567" spans="1:8" ht="43.2" x14ac:dyDescent="0.3">
      <c r="A567" s="11" t="s">
        <v>1030</v>
      </c>
      <c r="B567" s="22" t="s">
        <v>1031</v>
      </c>
      <c r="C567" s="6" t="s">
        <v>120</v>
      </c>
      <c r="D567" s="15">
        <v>1</v>
      </c>
      <c r="E567" s="18">
        <v>1300</v>
      </c>
      <c r="F567" s="15">
        <f t="shared" si="27"/>
        <v>1300</v>
      </c>
      <c r="G567" s="35"/>
      <c r="H567" s="32">
        <f t="shared" si="26"/>
        <v>0</v>
      </c>
    </row>
    <row r="568" spans="1:8" x14ac:dyDescent="0.3">
      <c r="A568" s="11" t="s">
        <v>1032</v>
      </c>
      <c r="B568" s="22" t="s">
        <v>1033</v>
      </c>
      <c r="C568" s="6" t="s">
        <v>2</v>
      </c>
      <c r="D568" s="15">
        <v>2</v>
      </c>
      <c r="E568" s="18">
        <v>650</v>
      </c>
      <c r="F568" s="15">
        <f t="shared" si="27"/>
        <v>1300</v>
      </c>
      <c r="G568" s="35"/>
      <c r="H568" s="32">
        <f t="shared" si="26"/>
        <v>0</v>
      </c>
    </row>
    <row r="569" spans="1:8" x14ac:dyDescent="0.3">
      <c r="A569" s="11" t="s">
        <v>1034</v>
      </c>
      <c r="B569" s="22" t="s">
        <v>1035</v>
      </c>
      <c r="C569" s="6" t="s">
        <v>27</v>
      </c>
      <c r="D569" s="15">
        <v>20</v>
      </c>
      <c r="E569" s="18">
        <v>120</v>
      </c>
      <c r="F569" s="15">
        <f t="shared" si="27"/>
        <v>2400</v>
      </c>
      <c r="G569" s="35"/>
      <c r="H569" s="32">
        <f t="shared" si="26"/>
        <v>0</v>
      </c>
    </row>
    <row r="570" spans="1:8" x14ac:dyDescent="0.3">
      <c r="A570" s="11" t="s">
        <v>1036</v>
      </c>
      <c r="B570" s="22" t="s">
        <v>1037</v>
      </c>
      <c r="C570" s="6" t="s">
        <v>152</v>
      </c>
      <c r="D570" s="15">
        <v>15</v>
      </c>
      <c r="E570" s="18">
        <v>95</v>
      </c>
      <c r="F570" s="15">
        <f t="shared" si="27"/>
        <v>1425</v>
      </c>
      <c r="G570" s="35"/>
      <c r="H570" s="32">
        <f t="shared" si="26"/>
        <v>0</v>
      </c>
    </row>
    <row r="571" spans="1:8" x14ac:dyDescent="0.3">
      <c r="A571" s="12" t="s">
        <v>5</v>
      </c>
      <c r="B571" s="24" t="s">
        <v>1038</v>
      </c>
      <c r="C571" s="6"/>
      <c r="D571" s="15"/>
      <c r="E571" s="18"/>
      <c r="F571" s="20">
        <f>SUM(F565:F570)</f>
        <v>25425</v>
      </c>
      <c r="G571" s="35"/>
      <c r="H571" s="20">
        <f>SUM(H565:H570)</f>
        <v>0</v>
      </c>
    </row>
    <row r="572" spans="1:8" x14ac:dyDescent="0.3">
      <c r="A572" s="12" t="s">
        <v>5</v>
      </c>
      <c r="B572" s="24" t="s">
        <v>1039</v>
      </c>
      <c r="C572" s="6"/>
      <c r="D572" s="15"/>
      <c r="E572" s="18"/>
      <c r="F572" s="20">
        <f>SUM(F571)</f>
        <v>25425</v>
      </c>
      <c r="G572" s="35"/>
      <c r="H572" s="20">
        <f>SUM(H571)</f>
        <v>0</v>
      </c>
    </row>
    <row r="573" spans="1:8" s="2" customFormat="1" ht="15.6" x14ac:dyDescent="0.3">
      <c r="A573" s="10" t="s">
        <v>1040</v>
      </c>
      <c r="B573" s="23" t="s">
        <v>1041</v>
      </c>
      <c r="C573" s="4" t="s">
        <v>5</v>
      </c>
      <c r="D573" s="16" t="s">
        <v>5</v>
      </c>
      <c r="E573" s="19" t="s">
        <v>5</v>
      </c>
      <c r="F573" s="16" t="s">
        <v>5</v>
      </c>
      <c r="G573" s="36"/>
      <c r="H573" s="32" t="str">
        <f t="shared" si="26"/>
        <v/>
      </c>
    </row>
    <row r="574" spans="1:8" s="2" customFormat="1" ht="15.6" x14ac:dyDescent="0.3">
      <c r="A574" s="10" t="s">
        <v>1042</v>
      </c>
      <c r="B574" s="23" t="s">
        <v>1041</v>
      </c>
      <c r="C574" s="4" t="s">
        <v>5</v>
      </c>
      <c r="D574" s="16" t="s">
        <v>5</v>
      </c>
      <c r="E574" s="19" t="s">
        <v>5</v>
      </c>
      <c r="F574" s="16" t="s">
        <v>5</v>
      </c>
      <c r="G574" s="36"/>
      <c r="H574" s="32" t="str">
        <f t="shared" si="26"/>
        <v/>
      </c>
    </row>
    <row r="575" spans="1:8" ht="43.2" x14ac:dyDescent="0.3">
      <c r="A575" s="11" t="s">
        <v>1043</v>
      </c>
      <c r="B575" s="22" t="s">
        <v>1044</v>
      </c>
      <c r="C575" s="6" t="s">
        <v>58</v>
      </c>
      <c r="D575" s="15">
        <v>90</v>
      </c>
      <c r="E575" s="18">
        <v>22000</v>
      </c>
      <c r="F575" s="15">
        <f>MMULT(D575,E575)</f>
        <v>1980000</v>
      </c>
      <c r="G575" s="35"/>
      <c r="H575" s="32">
        <f t="shared" si="26"/>
        <v>0</v>
      </c>
    </row>
    <row r="576" spans="1:8" ht="28.8" x14ac:dyDescent="0.3">
      <c r="A576" s="11" t="s">
        <v>1045</v>
      </c>
      <c r="B576" s="22" t="s">
        <v>1046</v>
      </c>
      <c r="C576" s="6" t="s">
        <v>58</v>
      </c>
      <c r="D576" s="15">
        <v>2</v>
      </c>
      <c r="E576" s="18">
        <v>22000</v>
      </c>
      <c r="F576" s="15">
        <f>MMULT(D576,E576)</f>
        <v>44000</v>
      </c>
      <c r="G576" s="35"/>
      <c r="H576" s="32">
        <f t="shared" si="26"/>
        <v>0</v>
      </c>
    </row>
    <row r="577" spans="1:8" x14ac:dyDescent="0.3">
      <c r="A577" s="12" t="s">
        <v>5</v>
      </c>
      <c r="B577" s="24" t="s">
        <v>1047</v>
      </c>
      <c r="C577" s="6"/>
      <c r="D577" s="15"/>
      <c r="E577" s="18"/>
      <c r="F577" s="20">
        <f>SUM(F575:F576)</f>
        <v>2024000</v>
      </c>
      <c r="G577" s="35"/>
      <c r="H577" s="20">
        <f>SUM(H575:H576)</f>
        <v>0</v>
      </c>
    </row>
    <row r="578" spans="1:8" s="2" customFormat="1" ht="15.6" x14ac:dyDescent="0.3">
      <c r="A578" s="10" t="s">
        <v>1048</v>
      </c>
      <c r="B578" s="23" t="s">
        <v>1049</v>
      </c>
      <c r="C578" s="4" t="s">
        <v>5</v>
      </c>
      <c r="D578" s="16" t="s">
        <v>5</v>
      </c>
      <c r="E578" s="19" t="s">
        <v>5</v>
      </c>
      <c r="F578" s="16" t="s">
        <v>5</v>
      </c>
      <c r="G578" s="36"/>
      <c r="H578" s="32" t="str">
        <f t="shared" si="26"/>
        <v/>
      </c>
    </row>
    <row r="579" spans="1:8" ht="28.8" x14ac:dyDescent="0.3">
      <c r="A579" s="11" t="s">
        <v>1050</v>
      </c>
      <c r="B579" s="22" t="s">
        <v>1051</v>
      </c>
      <c r="C579" s="6" t="s">
        <v>120</v>
      </c>
      <c r="D579" s="15">
        <v>1</v>
      </c>
      <c r="E579" s="18">
        <v>20000</v>
      </c>
      <c r="F579" s="15">
        <f>MMULT(D579,E579)</f>
        <v>20000</v>
      </c>
      <c r="G579" s="35"/>
      <c r="H579" s="32">
        <f t="shared" si="26"/>
        <v>0</v>
      </c>
    </row>
    <row r="580" spans="1:8" ht="28.8" x14ac:dyDescent="0.3">
      <c r="A580" s="11" t="s">
        <v>1052</v>
      </c>
      <c r="B580" s="22" t="s">
        <v>1053</v>
      </c>
      <c r="C580" s="6" t="s">
        <v>120</v>
      </c>
      <c r="D580" s="15">
        <v>1</v>
      </c>
      <c r="E580" s="18">
        <v>30000</v>
      </c>
      <c r="F580" s="15">
        <f>MMULT(D580,E580)</f>
        <v>30000</v>
      </c>
      <c r="G580" s="35"/>
      <c r="H580" s="32">
        <f t="shared" si="26"/>
        <v>0</v>
      </c>
    </row>
    <row r="581" spans="1:8" ht="28.8" x14ac:dyDescent="0.3">
      <c r="A581" s="11" t="s">
        <v>1054</v>
      </c>
      <c r="B581" s="22" t="s">
        <v>1055</v>
      </c>
      <c r="C581" s="6" t="s">
        <v>58</v>
      </c>
      <c r="D581" s="15">
        <v>1</v>
      </c>
      <c r="E581" s="18">
        <v>22000</v>
      </c>
      <c r="F581" s="15">
        <f>MMULT(D581,E581)</f>
        <v>22000</v>
      </c>
      <c r="G581" s="35"/>
      <c r="H581" s="32">
        <f t="shared" si="26"/>
        <v>0</v>
      </c>
    </row>
    <row r="582" spans="1:8" ht="28.8" x14ac:dyDescent="0.3">
      <c r="A582" s="11" t="s">
        <v>1056</v>
      </c>
      <c r="B582" s="22" t="s">
        <v>1057</v>
      </c>
      <c r="C582" s="6" t="s">
        <v>27</v>
      </c>
      <c r="D582" s="15">
        <v>3</v>
      </c>
      <c r="E582" s="18">
        <v>600</v>
      </c>
      <c r="F582" s="15">
        <f>MMULT(D582,E582)</f>
        <v>1800</v>
      </c>
      <c r="G582" s="35"/>
      <c r="H582" s="32">
        <f t="shared" si="26"/>
        <v>0</v>
      </c>
    </row>
    <row r="583" spans="1:8" x14ac:dyDescent="0.3">
      <c r="A583" s="11" t="s">
        <v>1058</v>
      </c>
      <c r="B583" s="22" t="s">
        <v>1059</v>
      </c>
      <c r="C583" s="6" t="s">
        <v>120</v>
      </c>
      <c r="D583" s="15">
        <v>1</v>
      </c>
      <c r="E583" s="18">
        <v>15000</v>
      </c>
      <c r="F583" s="15">
        <f>MMULT(D583,E583)</f>
        <v>15000</v>
      </c>
      <c r="G583" s="35"/>
      <c r="H583" s="32">
        <f t="shared" si="26"/>
        <v>0</v>
      </c>
    </row>
    <row r="584" spans="1:8" x14ac:dyDescent="0.3">
      <c r="A584" s="12" t="s">
        <v>5</v>
      </c>
      <c r="B584" s="24" t="s">
        <v>1060</v>
      </c>
      <c r="C584" s="6"/>
      <c r="D584" s="15"/>
      <c r="E584" s="18"/>
      <c r="F584" s="20">
        <f>SUM(F579:F583)</f>
        <v>88800</v>
      </c>
      <c r="G584" s="35"/>
      <c r="H584" s="20">
        <f>SUM(H579:H583)</f>
        <v>0</v>
      </c>
    </row>
    <row r="585" spans="1:8" x14ac:dyDescent="0.3">
      <c r="A585" s="12" t="s">
        <v>5</v>
      </c>
      <c r="B585" s="24" t="s">
        <v>1047</v>
      </c>
      <c r="C585" s="6"/>
      <c r="D585" s="15"/>
      <c r="E585" s="18"/>
      <c r="F585" s="20">
        <f>SUM(F577,F584)</f>
        <v>2112800</v>
      </c>
      <c r="G585" s="35"/>
      <c r="H585" s="20">
        <f>SUM(H577,H584)</f>
        <v>0</v>
      </c>
    </row>
    <row r="586" spans="1:8" s="2" customFormat="1" ht="15.6" x14ac:dyDescent="0.3">
      <c r="A586" s="10" t="s">
        <v>1061</v>
      </c>
      <c r="B586" s="23" t="s">
        <v>1062</v>
      </c>
      <c r="C586" s="4" t="s">
        <v>5</v>
      </c>
      <c r="D586" s="16" t="s">
        <v>5</v>
      </c>
      <c r="E586" s="19" t="s">
        <v>5</v>
      </c>
      <c r="F586" s="16" t="s">
        <v>5</v>
      </c>
      <c r="G586" s="36"/>
      <c r="H586" s="32" t="str">
        <f t="shared" ref="H586:H648" si="28">IF(C586="","",G586*D586)</f>
        <v/>
      </c>
    </row>
    <row r="587" spans="1:8" s="2" customFormat="1" ht="15.6" x14ac:dyDescent="0.3">
      <c r="A587" s="10" t="s">
        <v>1063</v>
      </c>
      <c r="B587" s="23" t="s">
        <v>1064</v>
      </c>
      <c r="C587" s="4" t="s">
        <v>5</v>
      </c>
      <c r="D587" s="16" t="s">
        <v>5</v>
      </c>
      <c r="E587" s="19" t="s">
        <v>5</v>
      </c>
      <c r="F587" s="16" t="s">
        <v>5</v>
      </c>
      <c r="G587" s="36"/>
      <c r="H587" s="32" t="str">
        <f t="shared" si="28"/>
        <v/>
      </c>
    </row>
    <row r="588" spans="1:8" ht="28.8" x14ac:dyDescent="0.3">
      <c r="A588" s="11" t="s">
        <v>1065</v>
      </c>
      <c r="B588" s="22" t="s">
        <v>1066</v>
      </c>
      <c r="C588" s="6" t="s">
        <v>152</v>
      </c>
      <c r="D588" s="15">
        <v>308</v>
      </c>
      <c r="E588" s="18">
        <v>1500</v>
      </c>
      <c r="F588" s="15">
        <f>MMULT(D588,E588)</f>
        <v>462000</v>
      </c>
      <c r="G588" s="35"/>
      <c r="H588" s="32">
        <f t="shared" si="28"/>
        <v>0</v>
      </c>
    </row>
    <row r="589" spans="1:8" ht="28.8" x14ac:dyDescent="0.3">
      <c r="A589" s="11" t="s">
        <v>1067</v>
      </c>
      <c r="B589" s="22" t="s">
        <v>1068</v>
      </c>
      <c r="C589" s="6" t="s">
        <v>152</v>
      </c>
      <c r="D589" s="15">
        <v>185</v>
      </c>
      <c r="E589" s="18">
        <v>1500</v>
      </c>
      <c r="F589" s="15">
        <f>MMULT(D589,E589)</f>
        <v>277500</v>
      </c>
      <c r="G589" s="35"/>
      <c r="H589" s="32">
        <f t="shared" si="28"/>
        <v>0</v>
      </c>
    </row>
    <row r="590" spans="1:8" x14ac:dyDescent="0.3">
      <c r="A590" s="12" t="s">
        <v>5</v>
      </c>
      <c r="B590" s="24" t="s">
        <v>1069</v>
      </c>
      <c r="C590" s="6"/>
      <c r="D590" s="15"/>
      <c r="E590" s="18"/>
      <c r="F590" s="20">
        <f>SUM(F588:F589)</f>
        <v>739500</v>
      </c>
      <c r="G590" s="35"/>
      <c r="H590" s="20">
        <f>SUM(H588:H589)</f>
        <v>0</v>
      </c>
    </row>
    <row r="591" spans="1:8" s="2" customFormat="1" ht="15.6" x14ac:dyDescent="0.3">
      <c r="A591" s="10" t="s">
        <v>1070</v>
      </c>
      <c r="B591" s="23" t="s">
        <v>55</v>
      </c>
      <c r="C591" s="4" t="s">
        <v>5</v>
      </c>
      <c r="D591" s="16" t="s">
        <v>5</v>
      </c>
      <c r="E591" s="19" t="s">
        <v>5</v>
      </c>
      <c r="F591" s="16" t="s">
        <v>5</v>
      </c>
      <c r="G591" s="36"/>
      <c r="H591" s="32" t="str">
        <f t="shared" si="28"/>
        <v/>
      </c>
    </row>
    <row r="592" spans="1:8" x14ac:dyDescent="0.3">
      <c r="A592" s="11" t="s">
        <v>1071</v>
      </c>
      <c r="B592" s="22" t="s">
        <v>1072</v>
      </c>
      <c r="C592" s="6" t="s">
        <v>58</v>
      </c>
      <c r="D592" s="15">
        <v>1.3</v>
      </c>
      <c r="E592" s="18">
        <v>3500</v>
      </c>
      <c r="F592" s="15">
        <f>MMULT(D592,E592)</f>
        <v>4550</v>
      </c>
      <c r="G592" s="35"/>
      <c r="H592" s="32">
        <f t="shared" si="28"/>
        <v>0</v>
      </c>
    </row>
    <row r="593" spans="1:8" x14ac:dyDescent="0.3">
      <c r="A593" s="11" t="s">
        <v>1073</v>
      </c>
      <c r="B593" s="22" t="s">
        <v>1074</v>
      </c>
      <c r="C593" s="6" t="s">
        <v>58</v>
      </c>
      <c r="D593" s="15">
        <v>2.6</v>
      </c>
      <c r="E593" s="18">
        <v>3500</v>
      </c>
      <c r="F593" s="15">
        <f>MMULT(D593,E593)</f>
        <v>9100</v>
      </c>
      <c r="G593" s="35"/>
      <c r="H593" s="32">
        <f t="shared" si="28"/>
        <v>0</v>
      </c>
    </row>
    <row r="594" spans="1:8" x14ac:dyDescent="0.3">
      <c r="A594" s="12" t="s">
        <v>5</v>
      </c>
      <c r="B594" s="24" t="s">
        <v>61</v>
      </c>
      <c r="C594" s="6"/>
      <c r="D594" s="15"/>
      <c r="E594" s="18"/>
      <c r="F594" s="20">
        <f>SUM(F592:F593)</f>
        <v>13650</v>
      </c>
      <c r="G594" s="35"/>
      <c r="H594" s="20">
        <f>SUM(H592:H593)</f>
        <v>0</v>
      </c>
    </row>
    <row r="595" spans="1:8" x14ac:dyDescent="0.3">
      <c r="A595" s="12" t="s">
        <v>5</v>
      </c>
      <c r="B595" s="24" t="s">
        <v>1075</v>
      </c>
      <c r="C595" s="6"/>
      <c r="D595" s="15"/>
      <c r="E595" s="18"/>
      <c r="F595" s="20">
        <f>SUM(F590,F594)</f>
        <v>753150</v>
      </c>
      <c r="G595" s="35"/>
      <c r="H595" s="20">
        <f>SUM(H590,H594)</f>
        <v>0</v>
      </c>
    </row>
    <row r="596" spans="1:8" s="2" customFormat="1" ht="15.6" x14ac:dyDescent="0.3">
      <c r="A596" s="10" t="s">
        <v>1076</v>
      </c>
      <c r="B596" s="23" t="s">
        <v>1077</v>
      </c>
      <c r="C596" s="4" t="s">
        <v>5</v>
      </c>
      <c r="D596" s="16" t="s">
        <v>5</v>
      </c>
      <c r="E596" s="19" t="s">
        <v>5</v>
      </c>
      <c r="F596" s="16" t="s">
        <v>5</v>
      </c>
      <c r="G596" s="36"/>
      <c r="H596" s="32" t="str">
        <f t="shared" si="28"/>
        <v/>
      </c>
    </row>
    <row r="597" spans="1:8" s="2" customFormat="1" ht="15.6" x14ac:dyDescent="0.3">
      <c r="A597" s="10" t="s">
        <v>1078</v>
      </c>
      <c r="B597" s="23" t="s">
        <v>1077</v>
      </c>
      <c r="C597" s="4" t="s">
        <v>5</v>
      </c>
      <c r="D597" s="16" t="s">
        <v>5</v>
      </c>
      <c r="E597" s="19" t="s">
        <v>5</v>
      </c>
      <c r="F597" s="16" t="s">
        <v>5</v>
      </c>
      <c r="G597" s="36"/>
      <c r="H597" s="32" t="str">
        <f t="shared" si="28"/>
        <v/>
      </c>
    </row>
    <row r="598" spans="1:8" s="2" customFormat="1" ht="43.2" x14ac:dyDescent="0.3">
      <c r="A598" s="11" t="s">
        <v>1447</v>
      </c>
      <c r="B598" s="22" t="s">
        <v>1448</v>
      </c>
      <c r="C598" s="6" t="s">
        <v>152</v>
      </c>
      <c r="D598" s="15">
        <v>50</v>
      </c>
      <c r="E598" s="18">
        <v>1500</v>
      </c>
      <c r="F598" s="15">
        <f t="shared" ref="F598:F604" si="29">MMULT(D598,E598)</f>
        <v>75000</v>
      </c>
      <c r="G598" s="36"/>
      <c r="H598" s="32">
        <f t="shared" si="28"/>
        <v>0</v>
      </c>
    </row>
    <row r="599" spans="1:8" x14ac:dyDescent="0.3">
      <c r="A599" s="11" t="s">
        <v>1079</v>
      </c>
      <c r="B599" s="22" t="s">
        <v>1080</v>
      </c>
      <c r="C599" s="6" t="s">
        <v>152</v>
      </c>
      <c r="D599" s="15">
        <v>15</v>
      </c>
      <c r="E599" s="18">
        <v>52.87</v>
      </c>
      <c r="F599" s="15">
        <f t="shared" si="29"/>
        <v>793.05</v>
      </c>
      <c r="G599" s="35"/>
      <c r="H599" s="32">
        <f t="shared" si="28"/>
        <v>0</v>
      </c>
    </row>
    <row r="600" spans="1:8" ht="28.8" x14ac:dyDescent="0.3">
      <c r="A600" s="11" t="s">
        <v>1081</v>
      </c>
      <c r="B600" s="22" t="s">
        <v>1082</v>
      </c>
      <c r="C600" s="6" t="s">
        <v>2</v>
      </c>
      <c r="D600" s="15">
        <v>1</v>
      </c>
      <c r="E600" s="18">
        <v>391.6</v>
      </c>
      <c r="F600" s="15">
        <f t="shared" si="29"/>
        <v>391.6</v>
      </c>
      <c r="G600" s="35"/>
      <c r="H600" s="32">
        <f t="shared" si="28"/>
        <v>0</v>
      </c>
    </row>
    <row r="601" spans="1:8" x14ac:dyDescent="0.3">
      <c r="A601" s="11" t="s">
        <v>1083</v>
      </c>
      <c r="B601" s="22" t="s">
        <v>1084</v>
      </c>
      <c r="C601" s="6" t="s">
        <v>152</v>
      </c>
      <c r="D601" s="15">
        <v>27</v>
      </c>
      <c r="E601" s="18">
        <v>40</v>
      </c>
      <c r="F601" s="15">
        <f t="shared" si="29"/>
        <v>1080</v>
      </c>
      <c r="G601" s="35"/>
      <c r="H601" s="32">
        <f t="shared" si="28"/>
        <v>0</v>
      </c>
    </row>
    <row r="602" spans="1:8" x14ac:dyDescent="0.3">
      <c r="A602" s="11" t="s">
        <v>1085</v>
      </c>
      <c r="B602" s="22" t="s">
        <v>1086</v>
      </c>
      <c r="C602" s="6" t="s">
        <v>27</v>
      </c>
      <c r="D602" s="15">
        <v>12</v>
      </c>
      <c r="E602" s="18">
        <v>100</v>
      </c>
      <c r="F602" s="15">
        <f t="shared" si="29"/>
        <v>1200</v>
      </c>
      <c r="G602" s="35"/>
      <c r="H602" s="32">
        <f t="shared" si="28"/>
        <v>0</v>
      </c>
    </row>
    <row r="603" spans="1:8" x14ac:dyDescent="0.3">
      <c r="A603" s="11" t="s">
        <v>1087</v>
      </c>
      <c r="B603" s="22" t="s">
        <v>1088</v>
      </c>
      <c r="C603" s="6" t="s">
        <v>27</v>
      </c>
      <c r="D603" s="15">
        <v>4187</v>
      </c>
      <c r="E603" s="18">
        <v>5.87</v>
      </c>
      <c r="F603" s="15">
        <f t="shared" si="29"/>
        <v>24577.69</v>
      </c>
      <c r="G603" s="35"/>
      <c r="H603" s="32">
        <f t="shared" si="28"/>
        <v>0</v>
      </c>
    </row>
    <row r="604" spans="1:8" x14ac:dyDescent="0.3">
      <c r="A604" s="11" t="s">
        <v>1089</v>
      </c>
      <c r="B604" s="22" t="s">
        <v>1090</v>
      </c>
      <c r="C604" s="6" t="s">
        <v>120</v>
      </c>
      <c r="D604" s="15">
        <v>1</v>
      </c>
      <c r="E604" s="18">
        <v>1200</v>
      </c>
      <c r="F604" s="15">
        <f t="shared" si="29"/>
        <v>1200</v>
      </c>
      <c r="G604" s="35"/>
      <c r="H604" s="32">
        <f t="shared" si="28"/>
        <v>0</v>
      </c>
    </row>
    <row r="605" spans="1:8" x14ac:dyDescent="0.3">
      <c r="A605" s="12" t="s">
        <v>5</v>
      </c>
      <c r="B605" s="24" t="s">
        <v>1091</v>
      </c>
      <c r="C605" s="6"/>
      <c r="D605" s="15"/>
      <c r="E605" s="18"/>
      <c r="F605" s="20">
        <f>SUM(F598:F604)</f>
        <v>104242.34000000001</v>
      </c>
      <c r="G605" s="35"/>
      <c r="H605" s="20">
        <f>SUM(H598:H604)</f>
        <v>0</v>
      </c>
    </row>
    <row r="606" spans="1:8" s="2" customFormat="1" ht="15.6" x14ac:dyDescent="0.3">
      <c r="A606" s="10" t="s">
        <v>1092</v>
      </c>
      <c r="B606" s="23" t="s">
        <v>1093</v>
      </c>
      <c r="C606" s="4" t="s">
        <v>5</v>
      </c>
      <c r="D606" s="16" t="s">
        <v>5</v>
      </c>
      <c r="E606" s="19" t="s">
        <v>5</v>
      </c>
      <c r="F606" s="16" t="s">
        <v>5</v>
      </c>
      <c r="G606" s="36"/>
      <c r="H606" s="32" t="str">
        <f t="shared" si="28"/>
        <v/>
      </c>
    </row>
    <row r="607" spans="1:8" ht="28.8" x14ac:dyDescent="0.3">
      <c r="A607" s="11" t="s">
        <v>1094</v>
      </c>
      <c r="B607" s="22" t="s">
        <v>1095</v>
      </c>
      <c r="C607" s="6" t="s">
        <v>27</v>
      </c>
      <c r="D607" s="15">
        <v>12</v>
      </c>
      <c r="E607" s="18">
        <v>120</v>
      </c>
      <c r="F607" s="15">
        <f>MMULT(D607,E607)</f>
        <v>1440</v>
      </c>
      <c r="G607" s="35"/>
      <c r="H607" s="32">
        <f t="shared" si="28"/>
        <v>0</v>
      </c>
    </row>
    <row r="608" spans="1:8" x14ac:dyDescent="0.3">
      <c r="A608" s="12" t="s">
        <v>5</v>
      </c>
      <c r="B608" s="24" t="s">
        <v>1096</v>
      </c>
      <c r="C608" s="6"/>
      <c r="D608" s="15"/>
      <c r="E608" s="18"/>
      <c r="F608" s="20">
        <f>SUM(F607:F607)</f>
        <v>1440</v>
      </c>
      <c r="G608" s="35"/>
      <c r="H608" s="20">
        <f>SUM(H607:H607)</f>
        <v>0</v>
      </c>
    </row>
    <row r="609" spans="1:8" s="2" customFormat="1" ht="15.6" x14ac:dyDescent="0.3">
      <c r="A609" s="10" t="s">
        <v>1097</v>
      </c>
      <c r="B609" s="23" t="s">
        <v>1098</v>
      </c>
      <c r="C609" s="4" t="s">
        <v>5</v>
      </c>
      <c r="D609" s="16" t="s">
        <v>5</v>
      </c>
      <c r="E609" s="19" t="s">
        <v>5</v>
      </c>
      <c r="F609" s="16" t="s">
        <v>5</v>
      </c>
      <c r="G609" s="36"/>
      <c r="H609" s="32" t="str">
        <f t="shared" si="28"/>
        <v/>
      </c>
    </row>
    <row r="610" spans="1:8" ht="28.8" x14ac:dyDescent="0.3">
      <c r="A610" s="11" t="s">
        <v>1099</v>
      </c>
      <c r="B610" s="22" t="s">
        <v>1100</v>
      </c>
      <c r="C610" s="6" t="s">
        <v>27</v>
      </c>
      <c r="D610" s="15">
        <v>14</v>
      </c>
      <c r="E610" s="18">
        <v>300</v>
      </c>
      <c r="F610" s="15">
        <f>MMULT(D610,E610)</f>
        <v>4200</v>
      </c>
      <c r="G610" s="35"/>
      <c r="H610" s="32">
        <f t="shared" si="28"/>
        <v>0</v>
      </c>
    </row>
    <row r="611" spans="1:8" x14ac:dyDescent="0.3">
      <c r="A611" s="12" t="s">
        <v>5</v>
      </c>
      <c r="B611" s="24" t="s">
        <v>1101</v>
      </c>
      <c r="C611" s="6"/>
      <c r="D611" s="15"/>
      <c r="E611" s="18"/>
      <c r="F611" s="20">
        <f>SUM(F610:F610)</f>
        <v>4200</v>
      </c>
      <c r="G611" s="35"/>
      <c r="H611" s="20">
        <f>SUM(H610:H610)</f>
        <v>0</v>
      </c>
    </row>
    <row r="612" spans="1:8" s="2" customFormat="1" ht="15.6" x14ac:dyDescent="0.3">
      <c r="A612" s="10" t="s">
        <v>1102</v>
      </c>
      <c r="B612" s="23" t="s">
        <v>1103</v>
      </c>
      <c r="C612" s="4" t="s">
        <v>5</v>
      </c>
      <c r="D612" s="16" t="s">
        <v>5</v>
      </c>
      <c r="E612" s="19" t="s">
        <v>5</v>
      </c>
      <c r="F612" s="16" t="s">
        <v>5</v>
      </c>
      <c r="G612" s="36"/>
      <c r="H612" s="32" t="str">
        <f t="shared" si="28"/>
        <v/>
      </c>
    </row>
    <row r="613" spans="1:8" x14ac:dyDescent="0.3">
      <c r="A613" s="11" t="s">
        <v>1104</v>
      </c>
      <c r="B613" s="22" t="s">
        <v>1105</v>
      </c>
      <c r="C613" s="6" t="s">
        <v>27</v>
      </c>
      <c r="D613" s="15">
        <v>68</v>
      </c>
      <c r="E613" s="18">
        <v>48</v>
      </c>
      <c r="F613" s="15">
        <f>MMULT(D613,E613)</f>
        <v>3264</v>
      </c>
      <c r="G613" s="35"/>
      <c r="H613" s="32">
        <f t="shared" si="28"/>
        <v>0</v>
      </c>
    </row>
    <row r="614" spans="1:8" x14ac:dyDescent="0.3">
      <c r="A614" s="11" t="s">
        <v>1106</v>
      </c>
      <c r="B614" s="22" t="s">
        <v>1107</v>
      </c>
      <c r="C614" s="6" t="s">
        <v>27</v>
      </c>
      <c r="D614" s="15">
        <v>91</v>
      </c>
      <c r="E614" s="18">
        <v>20</v>
      </c>
      <c r="F614" s="15">
        <f>MMULT(D614,E614)</f>
        <v>1820</v>
      </c>
      <c r="G614" s="35"/>
      <c r="H614" s="32">
        <f t="shared" si="28"/>
        <v>0</v>
      </c>
    </row>
    <row r="615" spans="1:8" x14ac:dyDescent="0.3">
      <c r="A615" s="12" t="s">
        <v>5</v>
      </c>
      <c r="B615" s="24" t="s">
        <v>1108</v>
      </c>
      <c r="C615" s="6"/>
      <c r="D615" s="15"/>
      <c r="E615" s="18"/>
      <c r="F615" s="20">
        <f>SUM(F613:F614)</f>
        <v>5084</v>
      </c>
      <c r="G615" s="35"/>
      <c r="H615" s="20">
        <f>SUM(H613:H614)</f>
        <v>0</v>
      </c>
    </row>
    <row r="616" spans="1:8" s="2" customFormat="1" ht="15.6" x14ac:dyDescent="0.3">
      <c r="A616" s="10" t="s">
        <v>1109</v>
      </c>
      <c r="B616" s="23" t="s">
        <v>1110</v>
      </c>
      <c r="C616" s="4" t="s">
        <v>5</v>
      </c>
      <c r="D616" s="16" t="s">
        <v>5</v>
      </c>
      <c r="E616" s="19" t="s">
        <v>5</v>
      </c>
      <c r="F616" s="16" t="s">
        <v>5</v>
      </c>
      <c r="G616" s="36"/>
      <c r="H616" s="32" t="str">
        <f t="shared" si="28"/>
        <v/>
      </c>
    </row>
    <row r="617" spans="1:8" ht="28.8" x14ac:dyDescent="0.3">
      <c r="A617" s="11" t="s">
        <v>1111</v>
      </c>
      <c r="B617" s="22" t="s">
        <v>1112</v>
      </c>
      <c r="C617" s="6" t="s">
        <v>12</v>
      </c>
      <c r="D617" s="15">
        <v>117</v>
      </c>
      <c r="E617" s="18">
        <v>165</v>
      </c>
      <c r="F617" s="15">
        <f>MMULT(D617,E617)</f>
        <v>19305</v>
      </c>
      <c r="G617" s="35"/>
      <c r="H617" s="32">
        <f t="shared" si="28"/>
        <v>0</v>
      </c>
    </row>
    <row r="618" spans="1:8" x14ac:dyDescent="0.3">
      <c r="A618" s="12" t="s">
        <v>5</v>
      </c>
      <c r="B618" s="24" t="s">
        <v>1113</v>
      </c>
      <c r="C618" s="6"/>
      <c r="D618" s="15"/>
      <c r="E618" s="18"/>
      <c r="F618" s="20">
        <f>SUM(F617:F617)</f>
        <v>19305</v>
      </c>
      <c r="G618" s="35"/>
      <c r="H618" s="20">
        <f>SUM(H617:H617)</f>
        <v>0</v>
      </c>
    </row>
    <row r="619" spans="1:8" s="2" customFormat="1" ht="15.6" x14ac:dyDescent="0.3">
      <c r="A619" s="10" t="s">
        <v>1114</v>
      </c>
      <c r="B619" s="23" t="s">
        <v>1115</v>
      </c>
      <c r="C619" s="4" t="s">
        <v>5</v>
      </c>
      <c r="D619" s="16" t="s">
        <v>5</v>
      </c>
      <c r="E619" s="19" t="s">
        <v>5</v>
      </c>
      <c r="F619" s="16" t="s">
        <v>5</v>
      </c>
      <c r="G619" s="36"/>
      <c r="H619" s="32" t="str">
        <f t="shared" si="28"/>
        <v/>
      </c>
    </row>
    <row r="620" spans="1:8" ht="28.8" x14ac:dyDescent="0.3">
      <c r="A620" s="11" t="s">
        <v>1116</v>
      </c>
      <c r="B620" s="22" t="s">
        <v>1117</v>
      </c>
      <c r="C620" s="6" t="s">
        <v>27</v>
      </c>
      <c r="D620" s="15">
        <v>75</v>
      </c>
      <c r="E620" s="18">
        <v>130</v>
      </c>
      <c r="F620" s="15">
        <f>MMULT(D620,E620)</f>
        <v>9750</v>
      </c>
      <c r="G620" s="35"/>
      <c r="H620" s="32">
        <f t="shared" si="28"/>
        <v>0</v>
      </c>
    </row>
    <row r="621" spans="1:8" x14ac:dyDescent="0.3">
      <c r="A621" s="12" t="s">
        <v>5</v>
      </c>
      <c r="B621" s="24" t="s">
        <v>1118</v>
      </c>
      <c r="C621" s="6"/>
      <c r="D621" s="15"/>
      <c r="E621" s="18"/>
      <c r="F621" s="20">
        <f>SUM(F620:F620)</f>
        <v>9750</v>
      </c>
      <c r="G621" s="35"/>
      <c r="H621" s="20">
        <f>SUM(H620:H620)</f>
        <v>0</v>
      </c>
    </row>
    <row r="622" spans="1:8" s="2" customFormat="1" ht="15.6" x14ac:dyDescent="0.3">
      <c r="A622" s="10" t="s">
        <v>1119</v>
      </c>
      <c r="B622" s="23" t="s">
        <v>1120</v>
      </c>
      <c r="C622" s="4" t="s">
        <v>5</v>
      </c>
      <c r="D622" s="16" t="s">
        <v>5</v>
      </c>
      <c r="E622" s="19" t="s">
        <v>5</v>
      </c>
      <c r="F622" s="16" t="s">
        <v>5</v>
      </c>
      <c r="G622" s="36"/>
      <c r="H622" s="32" t="str">
        <f t="shared" si="28"/>
        <v/>
      </c>
    </row>
    <row r="623" spans="1:8" ht="28.8" x14ac:dyDescent="0.3">
      <c r="A623" s="11" t="s">
        <v>1121</v>
      </c>
      <c r="B623" s="22" t="s">
        <v>1122</v>
      </c>
      <c r="C623" s="6" t="s">
        <v>120</v>
      </c>
      <c r="D623" s="15">
        <v>1</v>
      </c>
      <c r="E623" s="18">
        <v>8000</v>
      </c>
      <c r="F623" s="15">
        <f>MMULT(D623,E623)</f>
        <v>8000</v>
      </c>
      <c r="G623" s="35"/>
      <c r="H623" s="32">
        <f t="shared" si="28"/>
        <v>0</v>
      </c>
    </row>
    <row r="624" spans="1:8" x14ac:dyDescent="0.3">
      <c r="A624" s="11" t="s">
        <v>1123</v>
      </c>
      <c r="B624" s="22" t="s">
        <v>1124</v>
      </c>
      <c r="C624" s="6" t="s">
        <v>27</v>
      </c>
      <c r="D624" s="15">
        <v>120</v>
      </c>
      <c r="E624" s="18">
        <v>120</v>
      </c>
      <c r="F624" s="15">
        <f>MMULT(D624,E624)</f>
        <v>14400</v>
      </c>
      <c r="G624" s="35"/>
      <c r="H624" s="32">
        <f t="shared" si="28"/>
        <v>0</v>
      </c>
    </row>
    <row r="625" spans="1:8" x14ac:dyDescent="0.3">
      <c r="A625" s="11" t="s">
        <v>1125</v>
      </c>
      <c r="B625" s="22" t="s">
        <v>1126</v>
      </c>
      <c r="C625" s="6" t="s">
        <v>12</v>
      </c>
      <c r="D625" s="15">
        <v>12</v>
      </c>
      <c r="E625" s="18">
        <v>600</v>
      </c>
      <c r="F625" s="15">
        <f>MMULT(D625,E625)</f>
        <v>7200</v>
      </c>
      <c r="G625" s="35"/>
      <c r="H625" s="32">
        <f t="shared" si="28"/>
        <v>0</v>
      </c>
    </row>
    <row r="626" spans="1:8" ht="28.8" x14ac:dyDescent="0.3">
      <c r="A626" s="11" t="s">
        <v>1127</v>
      </c>
      <c r="B626" s="22" t="s">
        <v>1128</v>
      </c>
      <c r="C626" s="6" t="s">
        <v>120</v>
      </c>
      <c r="D626" s="15">
        <v>2</v>
      </c>
      <c r="E626" s="18">
        <v>800</v>
      </c>
      <c r="F626" s="15">
        <f>MMULT(D626,E626)</f>
        <v>1600</v>
      </c>
      <c r="G626" s="35"/>
      <c r="H626" s="32">
        <f t="shared" si="28"/>
        <v>0</v>
      </c>
    </row>
    <row r="627" spans="1:8" x14ac:dyDescent="0.3">
      <c r="A627" s="11" t="s">
        <v>1129</v>
      </c>
      <c r="B627" s="22" t="s">
        <v>1130</v>
      </c>
      <c r="C627" s="6" t="s">
        <v>120</v>
      </c>
      <c r="D627" s="15">
        <v>4</v>
      </c>
      <c r="E627" s="18">
        <v>200</v>
      </c>
      <c r="F627" s="15">
        <f>MMULT(D627,E627)</f>
        <v>800</v>
      </c>
      <c r="G627" s="35"/>
      <c r="H627" s="32">
        <f t="shared" si="28"/>
        <v>0</v>
      </c>
    </row>
    <row r="628" spans="1:8" x14ac:dyDescent="0.3">
      <c r="A628" s="12" t="s">
        <v>5</v>
      </c>
      <c r="B628" s="24" t="s">
        <v>1131</v>
      </c>
      <c r="C628" s="6"/>
      <c r="D628" s="15"/>
      <c r="E628" s="18"/>
      <c r="F628" s="20">
        <f>SUM(F623:F627)</f>
        <v>32000</v>
      </c>
      <c r="G628" s="35"/>
      <c r="H628" s="20">
        <f>SUM(H623:H627)</f>
        <v>0</v>
      </c>
    </row>
    <row r="629" spans="1:8" x14ac:dyDescent="0.3">
      <c r="A629" s="12" t="s">
        <v>5</v>
      </c>
      <c r="B629" s="24" t="s">
        <v>1091</v>
      </c>
      <c r="C629" s="6"/>
      <c r="D629" s="15"/>
      <c r="E629" s="18"/>
      <c r="F629" s="20">
        <f>SUM(F605,F608,F611,F615,F618,F621,F628)</f>
        <v>176021.34000000003</v>
      </c>
      <c r="G629" s="35"/>
      <c r="H629" s="20">
        <f>SUM(H605,H608,H611,H615,H618,H621,H628)</f>
        <v>0</v>
      </c>
    </row>
    <row r="630" spans="1:8" s="2" customFormat="1" ht="15.6" x14ac:dyDescent="0.3">
      <c r="A630" s="10" t="s">
        <v>1132</v>
      </c>
      <c r="B630" s="23" t="s">
        <v>1133</v>
      </c>
      <c r="C630" s="4" t="s">
        <v>5</v>
      </c>
      <c r="D630" s="16" t="s">
        <v>5</v>
      </c>
      <c r="E630" s="19" t="s">
        <v>5</v>
      </c>
      <c r="F630" s="16" t="s">
        <v>5</v>
      </c>
      <c r="G630" s="36"/>
      <c r="H630" s="32" t="str">
        <f t="shared" si="28"/>
        <v/>
      </c>
    </row>
    <row r="631" spans="1:8" s="2" customFormat="1" ht="15.6" x14ac:dyDescent="0.3">
      <c r="A631" s="10" t="s">
        <v>1134</v>
      </c>
      <c r="B631" s="23" t="s">
        <v>1135</v>
      </c>
      <c r="C631" s="4" t="s">
        <v>5</v>
      </c>
      <c r="D631" s="16" t="s">
        <v>5</v>
      </c>
      <c r="E631" s="19" t="s">
        <v>5</v>
      </c>
      <c r="F631" s="16" t="s">
        <v>5</v>
      </c>
      <c r="G631" s="36"/>
      <c r="H631" s="32" t="str">
        <f t="shared" si="28"/>
        <v/>
      </c>
    </row>
    <row r="632" spans="1:8" ht="115.2" x14ac:dyDescent="0.3">
      <c r="A632" s="11" t="s">
        <v>1136</v>
      </c>
      <c r="B632" s="26" t="s">
        <v>1137</v>
      </c>
      <c r="C632" s="6"/>
      <c r="D632" s="15"/>
      <c r="E632" s="18"/>
      <c r="F632" s="15"/>
      <c r="G632" s="35"/>
      <c r="H632" s="32" t="str">
        <f t="shared" si="28"/>
        <v/>
      </c>
    </row>
    <row r="633" spans="1:8" ht="28.8" x14ac:dyDescent="0.3">
      <c r="A633" s="11" t="s">
        <v>1138</v>
      </c>
      <c r="B633" s="22" t="s">
        <v>1139</v>
      </c>
      <c r="C633" s="6" t="s">
        <v>2</v>
      </c>
      <c r="D633" s="15">
        <v>1</v>
      </c>
      <c r="E633" s="18">
        <v>7500</v>
      </c>
      <c r="F633" s="15">
        <f t="shared" ref="F633:F640" si="30">MMULT(D633,E633)</f>
        <v>7500</v>
      </c>
      <c r="G633" s="35"/>
      <c r="H633" s="32">
        <f t="shared" si="28"/>
        <v>0</v>
      </c>
    </row>
    <row r="634" spans="1:8" ht="28.8" x14ac:dyDescent="0.3">
      <c r="A634" s="11" t="s">
        <v>1140</v>
      </c>
      <c r="B634" s="22" t="s">
        <v>1141</v>
      </c>
      <c r="C634" s="6" t="s">
        <v>2</v>
      </c>
      <c r="D634" s="15">
        <v>1</v>
      </c>
      <c r="E634" s="18">
        <v>8500</v>
      </c>
      <c r="F634" s="15">
        <f t="shared" si="30"/>
        <v>8500</v>
      </c>
      <c r="G634" s="35"/>
      <c r="H634" s="32">
        <f t="shared" si="28"/>
        <v>0</v>
      </c>
    </row>
    <row r="635" spans="1:8" ht="28.8" x14ac:dyDescent="0.3">
      <c r="A635" s="11" t="s">
        <v>1142</v>
      </c>
      <c r="B635" s="22" t="s">
        <v>1143</v>
      </c>
      <c r="C635" s="6" t="s">
        <v>2</v>
      </c>
      <c r="D635" s="15">
        <v>1</v>
      </c>
      <c r="E635" s="18">
        <v>25000</v>
      </c>
      <c r="F635" s="15">
        <f t="shared" si="30"/>
        <v>25000</v>
      </c>
      <c r="G635" s="35"/>
      <c r="H635" s="32">
        <f t="shared" si="28"/>
        <v>0</v>
      </c>
    </row>
    <row r="636" spans="1:8" x14ac:dyDescent="0.3">
      <c r="A636" s="11" t="s">
        <v>1144</v>
      </c>
      <c r="B636" s="22" t="s">
        <v>1145</v>
      </c>
      <c r="C636" s="6" t="s">
        <v>2</v>
      </c>
      <c r="D636" s="15">
        <v>6</v>
      </c>
      <c r="E636" s="18">
        <v>1000</v>
      </c>
      <c r="F636" s="15">
        <f t="shared" si="30"/>
        <v>6000</v>
      </c>
      <c r="G636" s="35"/>
      <c r="H636" s="32">
        <f t="shared" si="28"/>
        <v>0</v>
      </c>
    </row>
    <row r="637" spans="1:8" x14ac:dyDescent="0.3">
      <c r="A637" s="11" t="s">
        <v>1146</v>
      </c>
      <c r="B637" s="22" t="s">
        <v>1147</v>
      </c>
      <c r="C637" s="6" t="s">
        <v>120</v>
      </c>
      <c r="D637" s="15">
        <v>1</v>
      </c>
      <c r="E637" s="18">
        <v>3500</v>
      </c>
      <c r="F637" s="15">
        <f t="shared" si="30"/>
        <v>3500</v>
      </c>
      <c r="G637" s="35"/>
      <c r="H637" s="32">
        <f t="shared" si="28"/>
        <v>0</v>
      </c>
    </row>
    <row r="638" spans="1:8" x14ac:dyDescent="0.3">
      <c r="A638" s="11" t="s">
        <v>1148</v>
      </c>
      <c r="B638" s="22" t="s">
        <v>1149</v>
      </c>
      <c r="C638" s="6" t="s">
        <v>120</v>
      </c>
      <c r="D638" s="15">
        <v>1</v>
      </c>
      <c r="E638" s="18">
        <v>6500</v>
      </c>
      <c r="F638" s="15">
        <f t="shared" si="30"/>
        <v>6500</v>
      </c>
      <c r="G638" s="35"/>
      <c r="H638" s="32">
        <f t="shared" si="28"/>
        <v>0</v>
      </c>
    </row>
    <row r="639" spans="1:8" x14ac:dyDescent="0.3">
      <c r="A639" s="11" t="s">
        <v>1150</v>
      </c>
      <c r="B639" s="22" t="s">
        <v>1151</v>
      </c>
      <c r="C639" s="6" t="s">
        <v>120</v>
      </c>
      <c r="D639" s="15">
        <v>1</v>
      </c>
      <c r="E639" s="18">
        <v>25000</v>
      </c>
      <c r="F639" s="15">
        <f t="shared" si="30"/>
        <v>25000</v>
      </c>
      <c r="G639" s="35"/>
      <c r="H639" s="32">
        <f t="shared" si="28"/>
        <v>0</v>
      </c>
    </row>
    <row r="640" spans="1:8" x14ac:dyDescent="0.3">
      <c r="A640" s="11" t="s">
        <v>1152</v>
      </c>
      <c r="B640" s="22" t="s">
        <v>1153</v>
      </c>
      <c r="C640" s="6" t="s">
        <v>2</v>
      </c>
      <c r="D640" s="15">
        <v>3</v>
      </c>
      <c r="E640" s="18">
        <v>350</v>
      </c>
      <c r="F640" s="15">
        <f t="shared" si="30"/>
        <v>1050</v>
      </c>
      <c r="G640" s="35"/>
      <c r="H640" s="32">
        <f t="shared" si="28"/>
        <v>0</v>
      </c>
    </row>
    <row r="641" spans="1:8" x14ac:dyDescent="0.3">
      <c r="A641" s="12" t="s">
        <v>5</v>
      </c>
      <c r="B641" s="24" t="s">
        <v>1154</v>
      </c>
      <c r="C641" s="6"/>
      <c r="D641" s="15"/>
      <c r="E641" s="18"/>
      <c r="F641" s="20">
        <f>SUM(F632:F640)</f>
        <v>83050</v>
      </c>
      <c r="G641" s="35"/>
      <c r="H641" s="20">
        <f>SUM(H632:H640)</f>
        <v>0</v>
      </c>
    </row>
    <row r="642" spans="1:8" x14ac:dyDescent="0.3">
      <c r="A642" s="12" t="s">
        <v>5</v>
      </c>
      <c r="B642" s="24" t="s">
        <v>1155</v>
      </c>
      <c r="C642" s="6"/>
      <c r="D642" s="15"/>
      <c r="E642" s="18"/>
      <c r="F642" s="20">
        <f>SUM(F641)</f>
        <v>83050</v>
      </c>
      <c r="G642" s="35"/>
      <c r="H642" s="20">
        <f>SUM(H641)</f>
        <v>0</v>
      </c>
    </row>
    <row r="643" spans="1:8" s="2" customFormat="1" ht="15.6" x14ac:dyDescent="0.3">
      <c r="A643" s="10" t="s">
        <v>1156</v>
      </c>
      <c r="B643" s="23" t="s">
        <v>1157</v>
      </c>
      <c r="C643" s="4" t="s">
        <v>5</v>
      </c>
      <c r="D643" s="16" t="s">
        <v>5</v>
      </c>
      <c r="E643" s="19" t="s">
        <v>5</v>
      </c>
      <c r="F643" s="16" t="s">
        <v>5</v>
      </c>
      <c r="G643" s="36"/>
      <c r="H643" s="32" t="str">
        <f t="shared" si="28"/>
        <v/>
      </c>
    </row>
    <row r="644" spans="1:8" s="2" customFormat="1" ht="15.6" x14ac:dyDescent="0.3">
      <c r="A644" s="10" t="s">
        <v>1158</v>
      </c>
      <c r="B644" s="23" t="s">
        <v>1159</v>
      </c>
      <c r="C644" s="4" t="s">
        <v>5</v>
      </c>
      <c r="D644" s="16" t="s">
        <v>5</v>
      </c>
      <c r="E644" s="19" t="s">
        <v>5</v>
      </c>
      <c r="F644" s="16" t="s">
        <v>5</v>
      </c>
      <c r="G644" s="36"/>
      <c r="H644" s="32" t="str">
        <f t="shared" si="28"/>
        <v/>
      </c>
    </row>
    <row r="645" spans="1:8" x14ac:dyDescent="0.3">
      <c r="A645" s="11" t="s">
        <v>1160</v>
      </c>
      <c r="B645" s="22" t="s">
        <v>1161</v>
      </c>
      <c r="C645" s="6" t="s">
        <v>120</v>
      </c>
      <c r="D645" s="15">
        <v>1</v>
      </c>
      <c r="E645" s="18">
        <v>2150</v>
      </c>
      <c r="F645" s="15">
        <f>MMULT(D645,E645)</f>
        <v>2150</v>
      </c>
      <c r="G645" s="35"/>
      <c r="H645" s="32">
        <f t="shared" si="28"/>
        <v>0</v>
      </c>
    </row>
    <row r="646" spans="1:8" x14ac:dyDescent="0.3">
      <c r="A646" s="12" t="s">
        <v>5</v>
      </c>
      <c r="B646" s="24" t="s">
        <v>1162</v>
      </c>
      <c r="C646" s="6"/>
      <c r="D646" s="15"/>
      <c r="E646" s="18"/>
      <c r="F646" s="20">
        <f>SUM(F645:F645)</f>
        <v>2150</v>
      </c>
      <c r="G646" s="35"/>
      <c r="H646" s="20">
        <f>SUM(H645:H645)</f>
        <v>0</v>
      </c>
    </row>
    <row r="647" spans="1:8" x14ac:dyDescent="0.3">
      <c r="A647" s="12" t="s">
        <v>5</v>
      </c>
      <c r="B647" s="24" t="s">
        <v>1163</v>
      </c>
      <c r="C647" s="6"/>
      <c r="D647" s="15"/>
      <c r="E647" s="18"/>
      <c r="F647" s="20">
        <f>SUM(F646)</f>
        <v>2150</v>
      </c>
      <c r="G647" s="35"/>
      <c r="H647" s="20">
        <f>SUM(H646)</f>
        <v>0</v>
      </c>
    </row>
    <row r="648" spans="1:8" s="2" customFormat="1" ht="15.6" x14ac:dyDescent="0.3">
      <c r="A648" s="10" t="s">
        <v>1164</v>
      </c>
      <c r="B648" s="23" t="s">
        <v>1165</v>
      </c>
      <c r="C648" s="4" t="s">
        <v>5</v>
      </c>
      <c r="D648" s="16" t="s">
        <v>5</v>
      </c>
      <c r="E648" s="19" t="s">
        <v>5</v>
      </c>
      <c r="F648" s="16" t="s">
        <v>5</v>
      </c>
      <c r="G648" s="36"/>
      <c r="H648" s="32" t="str">
        <f t="shared" si="28"/>
        <v/>
      </c>
    </row>
    <row r="649" spans="1:8" s="2" customFormat="1" ht="15.6" x14ac:dyDescent="0.3">
      <c r="A649" s="10" t="s">
        <v>1166</v>
      </c>
      <c r="B649" s="23" t="s">
        <v>1167</v>
      </c>
      <c r="C649" s="4" t="s">
        <v>5</v>
      </c>
      <c r="D649" s="16" t="s">
        <v>5</v>
      </c>
      <c r="E649" s="19" t="s">
        <v>5</v>
      </c>
      <c r="F649" s="16" t="s">
        <v>5</v>
      </c>
      <c r="G649" s="36"/>
      <c r="H649" s="32" t="str">
        <f t="shared" ref="H649:H706" si="31">IF(C649="","",G649*D649)</f>
        <v/>
      </c>
    </row>
    <row r="650" spans="1:8" x14ac:dyDescent="0.3">
      <c r="A650" s="11" t="s">
        <v>1168</v>
      </c>
      <c r="B650" s="22" t="s">
        <v>1169</v>
      </c>
      <c r="C650" s="6" t="s">
        <v>58</v>
      </c>
      <c r="D650" s="15">
        <v>1.7</v>
      </c>
      <c r="E650" s="18">
        <v>22000</v>
      </c>
      <c r="F650" s="15">
        <f>MMULT(D650,E650)</f>
        <v>37400</v>
      </c>
      <c r="G650" s="35"/>
      <c r="H650" s="32">
        <f t="shared" si="31"/>
        <v>0</v>
      </c>
    </row>
    <row r="651" spans="1:8" x14ac:dyDescent="0.3">
      <c r="A651" s="11" t="s">
        <v>1170</v>
      </c>
      <c r="B651" s="22" t="s">
        <v>1171</v>
      </c>
      <c r="C651" s="6" t="s">
        <v>27</v>
      </c>
      <c r="D651" s="15">
        <v>49</v>
      </c>
      <c r="E651" s="18">
        <v>300</v>
      </c>
      <c r="F651" s="15">
        <f>MMULT(D651,E651)</f>
        <v>14700</v>
      </c>
      <c r="G651" s="35"/>
      <c r="H651" s="32">
        <f t="shared" si="31"/>
        <v>0</v>
      </c>
    </row>
    <row r="652" spans="1:8" x14ac:dyDescent="0.3">
      <c r="A652" s="11" t="s">
        <v>1172</v>
      </c>
      <c r="B652" s="22" t="s">
        <v>1173</v>
      </c>
      <c r="C652" s="6" t="s">
        <v>27</v>
      </c>
      <c r="D652" s="15">
        <v>15</v>
      </c>
      <c r="E652" s="18">
        <v>900</v>
      </c>
      <c r="F652" s="15">
        <f>MMULT(D652,E652)</f>
        <v>13500</v>
      </c>
      <c r="G652" s="35"/>
      <c r="H652" s="32">
        <f t="shared" si="31"/>
        <v>0</v>
      </c>
    </row>
    <row r="653" spans="1:8" x14ac:dyDescent="0.3">
      <c r="A653" s="11" t="s">
        <v>1174</v>
      </c>
      <c r="B653" s="22" t="s">
        <v>1175</v>
      </c>
      <c r="C653" s="6" t="s">
        <v>12</v>
      </c>
      <c r="D653" s="15">
        <v>839.7</v>
      </c>
      <c r="E653" s="18">
        <v>250</v>
      </c>
      <c r="F653" s="15">
        <f>MMULT(D653,E653)</f>
        <v>209925</v>
      </c>
      <c r="G653" s="35"/>
      <c r="H653" s="32">
        <f t="shared" si="31"/>
        <v>0</v>
      </c>
    </row>
    <row r="654" spans="1:8" x14ac:dyDescent="0.3">
      <c r="A654" s="12" t="s">
        <v>5</v>
      </c>
      <c r="B654" s="24" t="s">
        <v>1176</v>
      </c>
      <c r="C654" s="6"/>
      <c r="D654" s="15"/>
      <c r="E654" s="18"/>
      <c r="F654" s="20">
        <f>SUM(F650:F653)</f>
        <v>275525</v>
      </c>
      <c r="G654" s="35"/>
      <c r="H654" s="20">
        <f>SUM(H650:H653)</f>
        <v>0</v>
      </c>
    </row>
    <row r="655" spans="1:8" s="2" customFormat="1" ht="15.6" x14ac:dyDescent="0.3">
      <c r="A655" s="10" t="s">
        <v>1177</v>
      </c>
      <c r="B655" s="23" t="s">
        <v>1445</v>
      </c>
      <c r="C655" s="4" t="s">
        <v>5</v>
      </c>
      <c r="D655" s="16" t="s">
        <v>5</v>
      </c>
      <c r="E655" s="19" t="s">
        <v>5</v>
      </c>
      <c r="F655" s="16" t="s">
        <v>5</v>
      </c>
      <c r="G655" s="36"/>
      <c r="H655" s="32" t="str">
        <f t="shared" si="31"/>
        <v/>
      </c>
    </row>
    <row r="656" spans="1:8" x14ac:dyDescent="0.3">
      <c r="A656" s="11" t="s">
        <v>1178</v>
      </c>
      <c r="B656" s="22" t="s">
        <v>1179</v>
      </c>
      <c r="C656" s="6" t="s">
        <v>58</v>
      </c>
      <c r="D656" s="15">
        <v>7459</v>
      </c>
      <c r="E656" s="18">
        <v>190</v>
      </c>
      <c r="F656" s="15">
        <f>MMULT(D656,E656)</f>
        <v>1417210</v>
      </c>
      <c r="G656" s="35"/>
      <c r="H656" s="32">
        <f t="shared" si="31"/>
        <v>0</v>
      </c>
    </row>
    <row r="657" spans="1:9" x14ac:dyDescent="0.3">
      <c r="A657" s="11" t="s">
        <v>1180</v>
      </c>
      <c r="B657" s="22" t="s">
        <v>1181</v>
      </c>
      <c r="C657" s="6" t="s">
        <v>12</v>
      </c>
      <c r="D657" s="15">
        <v>994.56</v>
      </c>
      <c r="E657" s="18">
        <v>400</v>
      </c>
      <c r="F657" s="15">
        <f>MMULT(D657,E657)</f>
        <v>397824</v>
      </c>
      <c r="G657" s="35"/>
      <c r="H657" s="32">
        <f t="shared" si="31"/>
        <v>0</v>
      </c>
      <c r="I657" s="38"/>
    </row>
    <row r="658" spans="1:9" ht="28.8" x14ac:dyDescent="0.3">
      <c r="A658" s="11" t="s">
        <v>1182</v>
      </c>
      <c r="B658" s="22" t="s">
        <v>1183</v>
      </c>
      <c r="C658" s="6" t="s">
        <v>27</v>
      </c>
      <c r="D658" s="15">
        <v>1243.2</v>
      </c>
      <c r="E658" s="18">
        <v>60</v>
      </c>
      <c r="F658" s="15">
        <f>MMULT(D658,E658)</f>
        <v>74592</v>
      </c>
      <c r="G658" s="35"/>
      <c r="H658" s="32">
        <f t="shared" si="31"/>
        <v>0</v>
      </c>
    </row>
    <row r="659" spans="1:9" x14ac:dyDescent="0.3">
      <c r="A659" s="12" t="s">
        <v>5</v>
      </c>
      <c r="B659" s="24" t="s">
        <v>1446</v>
      </c>
      <c r="C659" s="6"/>
      <c r="D659" s="15"/>
      <c r="E659" s="18"/>
      <c r="F659" s="20">
        <f>SUM(F656:F658)</f>
        <v>1889626</v>
      </c>
      <c r="G659" s="35"/>
      <c r="H659" s="20">
        <f>SUM(H656:H658)</f>
        <v>0</v>
      </c>
    </row>
    <row r="660" spans="1:9" s="2" customFormat="1" ht="15.6" x14ac:dyDescent="0.3">
      <c r="A660" s="10" t="s">
        <v>1184</v>
      </c>
      <c r="B660" s="23" t="s">
        <v>1049</v>
      </c>
      <c r="C660" s="4" t="s">
        <v>5</v>
      </c>
      <c r="D660" s="16" t="s">
        <v>5</v>
      </c>
      <c r="E660" s="19" t="s">
        <v>5</v>
      </c>
      <c r="F660" s="16" t="s">
        <v>5</v>
      </c>
      <c r="G660" s="36"/>
      <c r="H660" s="32" t="str">
        <f t="shared" si="31"/>
        <v/>
      </c>
    </row>
    <row r="661" spans="1:9" x14ac:dyDescent="0.3">
      <c r="A661" s="11" t="s">
        <v>1185</v>
      </c>
      <c r="B661" s="22" t="s">
        <v>1186</v>
      </c>
      <c r="C661" s="6" t="s">
        <v>152</v>
      </c>
      <c r="D661" s="15">
        <v>173</v>
      </c>
      <c r="E661" s="18">
        <v>700</v>
      </c>
      <c r="F661" s="15">
        <f>MMULT(D661,E661)</f>
        <v>121100</v>
      </c>
      <c r="G661" s="35"/>
      <c r="H661" s="32">
        <f t="shared" si="31"/>
        <v>0</v>
      </c>
    </row>
    <row r="662" spans="1:9" x14ac:dyDescent="0.3">
      <c r="A662" s="11" t="s">
        <v>1187</v>
      </c>
      <c r="B662" s="22" t="s">
        <v>1188</v>
      </c>
      <c r="C662" s="6" t="s">
        <v>152</v>
      </c>
      <c r="D662" s="15">
        <v>7</v>
      </c>
      <c r="E662" s="18">
        <v>200</v>
      </c>
      <c r="F662" s="15">
        <f>MMULT(D662,E662)</f>
        <v>1400</v>
      </c>
      <c r="G662" s="35"/>
      <c r="H662" s="32">
        <f t="shared" si="31"/>
        <v>0</v>
      </c>
    </row>
    <row r="663" spans="1:9" ht="28.8" x14ac:dyDescent="0.3">
      <c r="A663" s="11" t="s">
        <v>1189</v>
      </c>
      <c r="B663" s="22" t="s">
        <v>1190</v>
      </c>
      <c r="C663" s="6" t="s">
        <v>152</v>
      </c>
      <c r="D663" s="15">
        <v>15</v>
      </c>
      <c r="E663" s="18">
        <v>500</v>
      </c>
      <c r="F663" s="15">
        <f>MMULT(D663,E663)</f>
        <v>7500</v>
      </c>
      <c r="G663" s="35"/>
      <c r="H663" s="32">
        <f t="shared" si="31"/>
        <v>0</v>
      </c>
    </row>
    <row r="664" spans="1:9" x14ac:dyDescent="0.3">
      <c r="A664" s="11" t="s">
        <v>1191</v>
      </c>
      <c r="B664" s="22" t="s">
        <v>1192</v>
      </c>
      <c r="C664" s="6" t="s">
        <v>152</v>
      </c>
      <c r="D664" s="15">
        <v>15</v>
      </c>
      <c r="E664" s="18">
        <v>500</v>
      </c>
      <c r="F664" s="15">
        <f>MMULT(D664,E664)</f>
        <v>7500</v>
      </c>
      <c r="G664" s="35"/>
      <c r="H664" s="32">
        <f t="shared" si="31"/>
        <v>0</v>
      </c>
    </row>
    <row r="665" spans="1:9" x14ac:dyDescent="0.3">
      <c r="A665" s="12" t="s">
        <v>5</v>
      </c>
      <c r="B665" s="24" t="s">
        <v>1060</v>
      </c>
      <c r="C665" s="6"/>
      <c r="D665" s="15"/>
      <c r="E665" s="18"/>
      <c r="F665" s="20">
        <f>SUM(F661:F664)</f>
        <v>137500</v>
      </c>
      <c r="G665" s="35"/>
      <c r="H665" s="20">
        <f>SUM(H661:H664)</f>
        <v>0</v>
      </c>
    </row>
    <row r="666" spans="1:9" s="2" customFormat="1" ht="15.6" x14ac:dyDescent="0.3">
      <c r="A666" s="10" t="s">
        <v>1193</v>
      </c>
      <c r="B666" s="23" t="s">
        <v>1194</v>
      </c>
      <c r="C666" s="4" t="s">
        <v>5</v>
      </c>
      <c r="D666" s="16" t="s">
        <v>5</v>
      </c>
      <c r="E666" s="19" t="s">
        <v>5</v>
      </c>
      <c r="F666" s="16" t="s">
        <v>5</v>
      </c>
      <c r="G666" s="36"/>
      <c r="H666" s="32" t="str">
        <f t="shared" si="31"/>
        <v/>
      </c>
    </row>
    <row r="667" spans="1:9" ht="43.2" x14ac:dyDescent="0.3">
      <c r="A667" s="11" t="s">
        <v>1195</v>
      </c>
      <c r="B667" s="22" t="s">
        <v>1196</v>
      </c>
      <c r="C667" s="6" t="s">
        <v>12</v>
      </c>
      <c r="D667" s="15">
        <v>150</v>
      </c>
      <c r="E667" s="18">
        <v>120</v>
      </c>
      <c r="F667" s="15">
        <f t="shared" ref="F667:F681" si="32">MMULT(D667,E667)</f>
        <v>18000</v>
      </c>
      <c r="G667" s="35"/>
      <c r="H667" s="32">
        <f t="shared" si="31"/>
        <v>0</v>
      </c>
    </row>
    <row r="668" spans="1:9" x14ac:dyDescent="0.3">
      <c r="A668" s="11" t="s">
        <v>1197</v>
      </c>
      <c r="B668" s="22" t="s">
        <v>1198</v>
      </c>
      <c r="C668" s="6" t="s">
        <v>2</v>
      </c>
      <c r="D668" s="15">
        <v>2</v>
      </c>
      <c r="E668" s="18">
        <v>119</v>
      </c>
      <c r="F668" s="15">
        <f t="shared" si="32"/>
        <v>238</v>
      </c>
      <c r="G668" s="35"/>
      <c r="H668" s="32">
        <f t="shared" si="31"/>
        <v>0</v>
      </c>
    </row>
    <row r="669" spans="1:9" x14ac:dyDescent="0.3">
      <c r="A669" s="11" t="s">
        <v>1199</v>
      </c>
      <c r="B669" s="22" t="s">
        <v>1200</v>
      </c>
      <c r="C669" s="6" t="s">
        <v>27</v>
      </c>
      <c r="D669" s="15">
        <v>35</v>
      </c>
      <c r="E669" s="18">
        <v>100</v>
      </c>
      <c r="F669" s="15">
        <f t="shared" si="32"/>
        <v>3500</v>
      </c>
      <c r="G669" s="35"/>
      <c r="H669" s="32">
        <f t="shared" si="31"/>
        <v>0</v>
      </c>
    </row>
    <row r="670" spans="1:9" ht="28.8" x14ac:dyDescent="0.3">
      <c r="A670" s="11" t="s">
        <v>1201</v>
      </c>
      <c r="B670" s="22" t="s">
        <v>1202</v>
      </c>
      <c r="C670" s="6" t="s">
        <v>27</v>
      </c>
      <c r="D670" s="15">
        <v>105</v>
      </c>
      <c r="E670" s="18">
        <v>450</v>
      </c>
      <c r="F670" s="15">
        <f t="shared" si="32"/>
        <v>47250</v>
      </c>
      <c r="G670" s="35"/>
      <c r="H670" s="32">
        <f t="shared" si="31"/>
        <v>0</v>
      </c>
    </row>
    <row r="671" spans="1:9" ht="28.8" x14ac:dyDescent="0.3">
      <c r="A671" s="11" t="s">
        <v>1203</v>
      </c>
      <c r="B671" s="22" t="s">
        <v>1204</v>
      </c>
      <c r="C671" s="6" t="s">
        <v>27</v>
      </c>
      <c r="D671" s="15">
        <v>94.5</v>
      </c>
      <c r="E671" s="18">
        <v>450</v>
      </c>
      <c r="F671" s="15">
        <f t="shared" si="32"/>
        <v>42525</v>
      </c>
      <c r="G671" s="35"/>
      <c r="H671" s="32">
        <f t="shared" si="31"/>
        <v>0</v>
      </c>
    </row>
    <row r="672" spans="1:9" x14ac:dyDescent="0.3">
      <c r="A672" s="11" t="s">
        <v>1205</v>
      </c>
      <c r="B672" s="22" t="s">
        <v>1206</v>
      </c>
      <c r="C672" s="6" t="s">
        <v>27</v>
      </c>
      <c r="D672" s="15">
        <v>808.5</v>
      </c>
      <c r="E672" s="18">
        <v>750</v>
      </c>
      <c r="F672" s="15">
        <f t="shared" si="32"/>
        <v>606375</v>
      </c>
      <c r="G672" s="35"/>
      <c r="H672" s="32">
        <f t="shared" si="31"/>
        <v>0</v>
      </c>
    </row>
    <row r="673" spans="1:8" x14ac:dyDescent="0.3">
      <c r="A673" s="11" t="s">
        <v>1207</v>
      </c>
      <c r="B673" s="22" t="s">
        <v>1208</v>
      </c>
      <c r="C673" s="6" t="s">
        <v>2</v>
      </c>
      <c r="D673" s="15">
        <v>6</v>
      </c>
      <c r="E673" s="18">
        <v>500</v>
      </c>
      <c r="F673" s="15">
        <f t="shared" si="32"/>
        <v>3000</v>
      </c>
      <c r="G673" s="35"/>
      <c r="H673" s="32">
        <f t="shared" si="31"/>
        <v>0</v>
      </c>
    </row>
    <row r="674" spans="1:8" x14ac:dyDescent="0.3">
      <c r="A674" s="11" t="s">
        <v>1209</v>
      </c>
      <c r="B674" s="22" t="s">
        <v>1210</v>
      </c>
      <c r="C674" s="6" t="s">
        <v>2</v>
      </c>
      <c r="D674" s="15">
        <v>1</v>
      </c>
      <c r="E674" s="18">
        <v>1000</v>
      </c>
      <c r="F674" s="15">
        <f t="shared" si="32"/>
        <v>1000</v>
      </c>
      <c r="G674" s="35"/>
      <c r="H674" s="32">
        <f t="shared" si="31"/>
        <v>0</v>
      </c>
    </row>
    <row r="675" spans="1:8" x14ac:dyDescent="0.3">
      <c r="A675" s="11" t="s">
        <v>1211</v>
      </c>
      <c r="B675" s="22" t="s">
        <v>1212</v>
      </c>
      <c r="C675" s="6" t="s">
        <v>27</v>
      </c>
      <c r="D675" s="15">
        <v>220.5</v>
      </c>
      <c r="E675" s="18">
        <v>10</v>
      </c>
      <c r="F675" s="15">
        <f t="shared" si="32"/>
        <v>2205</v>
      </c>
      <c r="G675" s="35"/>
      <c r="H675" s="32">
        <f t="shared" si="31"/>
        <v>0</v>
      </c>
    </row>
    <row r="676" spans="1:8" ht="28.8" x14ac:dyDescent="0.3">
      <c r="A676" s="11" t="s">
        <v>1213</v>
      </c>
      <c r="B676" s="22" t="s">
        <v>1214</v>
      </c>
      <c r="C676" s="6" t="s">
        <v>152</v>
      </c>
      <c r="D676" s="15">
        <v>105</v>
      </c>
      <c r="E676" s="18">
        <v>190</v>
      </c>
      <c r="F676" s="15">
        <f t="shared" si="32"/>
        <v>19950</v>
      </c>
      <c r="G676" s="35"/>
      <c r="H676" s="32">
        <f t="shared" si="31"/>
        <v>0</v>
      </c>
    </row>
    <row r="677" spans="1:8" ht="28.8" x14ac:dyDescent="0.3">
      <c r="A677" s="11" t="s">
        <v>1215</v>
      </c>
      <c r="B677" s="22" t="s">
        <v>1216</v>
      </c>
      <c r="C677" s="6" t="s">
        <v>2</v>
      </c>
      <c r="D677" s="15">
        <v>28</v>
      </c>
      <c r="E677" s="18">
        <v>85</v>
      </c>
      <c r="F677" s="15">
        <f t="shared" si="32"/>
        <v>2380</v>
      </c>
      <c r="G677" s="35"/>
      <c r="H677" s="32">
        <f t="shared" si="31"/>
        <v>0</v>
      </c>
    </row>
    <row r="678" spans="1:8" x14ac:dyDescent="0.3">
      <c r="A678" s="11" t="s">
        <v>1217</v>
      </c>
      <c r="B678" s="22" t="s">
        <v>1218</v>
      </c>
      <c r="C678" s="6" t="s">
        <v>2</v>
      </c>
      <c r="D678" s="15">
        <v>28</v>
      </c>
      <c r="E678" s="18">
        <v>123</v>
      </c>
      <c r="F678" s="15">
        <f t="shared" si="32"/>
        <v>3444</v>
      </c>
      <c r="G678" s="35"/>
      <c r="H678" s="32">
        <f t="shared" si="31"/>
        <v>0</v>
      </c>
    </row>
    <row r="679" spans="1:8" x14ac:dyDescent="0.3">
      <c r="A679" s="11" t="s">
        <v>1219</v>
      </c>
      <c r="B679" s="22" t="s">
        <v>1220</v>
      </c>
      <c r="C679" s="6" t="s">
        <v>152</v>
      </c>
      <c r="D679" s="15">
        <v>7.5</v>
      </c>
      <c r="E679" s="18">
        <v>100</v>
      </c>
      <c r="F679" s="15">
        <f t="shared" si="32"/>
        <v>750</v>
      </c>
      <c r="G679" s="35"/>
      <c r="H679" s="32">
        <f t="shared" si="31"/>
        <v>0</v>
      </c>
    </row>
    <row r="680" spans="1:8" x14ac:dyDescent="0.3">
      <c r="A680" s="11" t="s">
        <v>1221</v>
      </c>
      <c r="B680" s="22" t="s">
        <v>1222</v>
      </c>
      <c r="C680" s="6" t="s">
        <v>2</v>
      </c>
      <c r="D680" s="15">
        <v>170</v>
      </c>
      <c r="E680" s="18">
        <v>14.8</v>
      </c>
      <c r="F680" s="15">
        <f t="shared" si="32"/>
        <v>2516</v>
      </c>
      <c r="G680" s="35"/>
      <c r="H680" s="32">
        <f t="shared" si="31"/>
        <v>0</v>
      </c>
    </row>
    <row r="681" spans="1:8" x14ac:dyDescent="0.3">
      <c r="A681" s="11" t="s">
        <v>1223</v>
      </c>
      <c r="B681" s="22" t="s">
        <v>1224</v>
      </c>
      <c r="C681" s="6" t="s">
        <v>27</v>
      </c>
      <c r="D681" s="15">
        <v>15</v>
      </c>
      <c r="E681" s="18">
        <v>200</v>
      </c>
      <c r="F681" s="15">
        <f t="shared" si="32"/>
        <v>3000</v>
      </c>
      <c r="G681" s="35"/>
      <c r="H681" s="32">
        <f t="shared" si="31"/>
        <v>0</v>
      </c>
    </row>
    <row r="682" spans="1:8" x14ac:dyDescent="0.3">
      <c r="A682" s="12" t="s">
        <v>5</v>
      </c>
      <c r="B682" s="24" t="s">
        <v>1225</v>
      </c>
      <c r="C682" s="6"/>
      <c r="D682" s="15"/>
      <c r="E682" s="18"/>
      <c r="F682" s="20">
        <f>SUM(F667:F681)</f>
        <v>756133</v>
      </c>
      <c r="G682" s="35"/>
      <c r="H682" s="20">
        <f>SUM(H667:H681)</f>
        <v>0</v>
      </c>
    </row>
    <row r="683" spans="1:8" s="2" customFormat="1" ht="15.6" x14ac:dyDescent="0.3">
      <c r="A683" s="10" t="s">
        <v>1226</v>
      </c>
      <c r="B683" s="23" t="s">
        <v>1227</v>
      </c>
      <c r="C683" s="4" t="s">
        <v>5</v>
      </c>
      <c r="D683" s="16" t="s">
        <v>5</v>
      </c>
      <c r="E683" s="19" t="s">
        <v>5</v>
      </c>
      <c r="F683" s="16" t="s">
        <v>5</v>
      </c>
      <c r="G683" s="36"/>
      <c r="H683" s="32" t="str">
        <f t="shared" si="31"/>
        <v/>
      </c>
    </row>
    <row r="684" spans="1:8" ht="57.6" x14ac:dyDescent="0.3">
      <c r="A684" s="11" t="s">
        <v>1228</v>
      </c>
      <c r="B684" s="22" t="s">
        <v>1229</v>
      </c>
      <c r="C684" s="6" t="s">
        <v>152</v>
      </c>
      <c r="D684" s="15">
        <v>18</v>
      </c>
      <c r="E684" s="18">
        <v>2700</v>
      </c>
      <c r="F684" s="15">
        <f>MMULT(D684,E684)</f>
        <v>48600</v>
      </c>
      <c r="G684" s="35"/>
      <c r="H684" s="32">
        <f t="shared" si="31"/>
        <v>0</v>
      </c>
    </row>
    <row r="685" spans="1:8" x14ac:dyDescent="0.3">
      <c r="A685" s="11" t="s">
        <v>1230</v>
      </c>
      <c r="B685" s="22" t="s">
        <v>1231</v>
      </c>
      <c r="C685" s="6" t="s">
        <v>152</v>
      </c>
      <c r="D685" s="15">
        <v>40</v>
      </c>
      <c r="E685" s="18">
        <v>1000</v>
      </c>
      <c r="F685" s="15">
        <f>MMULT(D685,E685)</f>
        <v>40000</v>
      </c>
      <c r="G685" s="35"/>
      <c r="H685" s="32">
        <f t="shared" si="31"/>
        <v>0</v>
      </c>
    </row>
    <row r="686" spans="1:8" x14ac:dyDescent="0.3">
      <c r="A686" s="11" t="s">
        <v>1232</v>
      </c>
      <c r="B686" s="22" t="s">
        <v>1233</v>
      </c>
      <c r="C686" s="6" t="s">
        <v>120</v>
      </c>
      <c r="D686" s="15">
        <v>1</v>
      </c>
      <c r="E686" s="18">
        <v>5000</v>
      </c>
      <c r="F686" s="15">
        <f>MMULT(D686,E686)</f>
        <v>5000</v>
      </c>
      <c r="G686" s="35"/>
      <c r="H686" s="32">
        <f t="shared" si="31"/>
        <v>0</v>
      </c>
    </row>
    <row r="687" spans="1:8" x14ac:dyDescent="0.3">
      <c r="A687" s="12" t="s">
        <v>5</v>
      </c>
      <c r="B687" s="24" t="s">
        <v>1234</v>
      </c>
      <c r="C687" s="6"/>
      <c r="D687" s="15"/>
      <c r="E687" s="18"/>
      <c r="F687" s="20">
        <f>SUM(F684:F686)</f>
        <v>93600</v>
      </c>
      <c r="G687" s="35"/>
      <c r="H687" s="20">
        <f>SUM(H684:H686)</f>
        <v>0</v>
      </c>
    </row>
    <row r="688" spans="1:8" s="2" customFormat="1" ht="15.6" x14ac:dyDescent="0.3">
      <c r="A688" s="10" t="s">
        <v>1235</v>
      </c>
      <c r="B688" s="23" t="s">
        <v>1049</v>
      </c>
      <c r="C688" s="4" t="s">
        <v>5</v>
      </c>
      <c r="D688" s="16" t="s">
        <v>5</v>
      </c>
      <c r="E688" s="19" t="s">
        <v>5</v>
      </c>
      <c r="F688" s="16" t="s">
        <v>5</v>
      </c>
      <c r="G688" s="36"/>
      <c r="H688" s="32" t="str">
        <f t="shared" si="31"/>
        <v/>
      </c>
    </row>
    <row r="689" spans="1:8" ht="43.2" x14ac:dyDescent="0.3">
      <c r="A689" s="11" t="s">
        <v>1236</v>
      </c>
      <c r="B689" s="22" t="s">
        <v>1237</v>
      </c>
      <c r="C689" s="6" t="s">
        <v>27</v>
      </c>
      <c r="D689" s="15">
        <v>924</v>
      </c>
      <c r="E689" s="18">
        <v>1087</v>
      </c>
      <c r="F689" s="15">
        <f>MMULT(D689,E689)</f>
        <v>1004388</v>
      </c>
      <c r="G689" s="35"/>
      <c r="H689" s="32">
        <f t="shared" si="31"/>
        <v>0</v>
      </c>
    </row>
    <row r="690" spans="1:8" x14ac:dyDescent="0.3">
      <c r="A690" s="11" t="s">
        <v>1238</v>
      </c>
      <c r="B690" s="22" t="s">
        <v>1239</v>
      </c>
      <c r="C690" s="6" t="s">
        <v>120</v>
      </c>
      <c r="D690" s="15">
        <v>1</v>
      </c>
      <c r="E690" s="18">
        <v>539392</v>
      </c>
      <c r="F690" s="15">
        <f>MMULT(D690,E690)</f>
        <v>539392</v>
      </c>
      <c r="G690" s="35"/>
      <c r="H690" s="32">
        <f t="shared" si="31"/>
        <v>0</v>
      </c>
    </row>
    <row r="691" spans="1:8" ht="28.8" x14ac:dyDescent="0.3">
      <c r="A691" s="11" t="s">
        <v>1240</v>
      </c>
      <c r="B691" s="22" t="s">
        <v>1241</v>
      </c>
      <c r="C691" s="6" t="s">
        <v>27</v>
      </c>
      <c r="D691" s="15">
        <v>6</v>
      </c>
      <c r="E691" s="18">
        <v>1000</v>
      </c>
      <c r="F691" s="15">
        <f>MMULT(D691,E691)</f>
        <v>6000</v>
      </c>
      <c r="G691" s="35"/>
      <c r="H691" s="32">
        <f t="shared" si="31"/>
        <v>0</v>
      </c>
    </row>
    <row r="692" spans="1:8" x14ac:dyDescent="0.3">
      <c r="A692" s="11" t="s">
        <v>1242</v>
      </c>
      <c r="B692" s="22" t="s">
        <v>1243</v>
      </c>
      <c r="C692" s="6"/>
      <c r="D692" s="15"/>
      <c r="E692" s="18"/>
      <c r="F692" s="15"/>
      <c r="G692" s="35"/>
      <c r="H692" s="32" t="str">
        <f t="shared" si="31"/>
        <v/>
      </c>
    </row>
    <row r="693" spans="1:8" x14ac:dyDescent="0.3">
      <c r="A693" s="11" t="s">
        <v>1244</v>
      </c>
      <c r="B693" s="22" t="s">
        <v>1245</v>
      </c>
      <c r="C693" s="6" t="s">
        <v>2</v>
      </c>
      <c r="D693" s="15">
        <v>40</v>
      </c>
      <c r="E693" s="18">
        <v>100</v>
      </c>
      <c r="F693" s="15">
        <f>MMULT(D693,E693)</f>
        <v>4000</v>
      </c>
      <c r="G693" s="35"/>
      <c r="H693" s="32">
        <f t="shared" si="31"/>
        <v>0</v>
      </c>
    </row>
    <row r="694" spans="1:8" x14ac:dyDescent="0.3">
      <c r="A694" s="12" t="s">
        <v>5</v>
      </c>
      <c r="B694" s="24" t="s">
        <v>1060</v>
      </c>
      <c r="C694" s="6"/>
      <c r="D694" s="15"/>
      <c r="E694" s="18"/>
      <c r="F694" s="20">
        <f>SUM(F689:F693)</f>
        <v>1553780</v>
      </c>
      <c r="G694" s="35"/>
      <c r="H694" s="20">
        <f>SUM(H689:H693)</f>
        <v>0</v>
      </c>
    </row>
    <row r="695" spans="1:8" s="2" customFormat="1" ht="15.6" x14ac:dyDescent="0.3">
      <c r="A695" s="10" t="s">
        <v>1246</v>
      </c>
      <c r="B695" s="23" t="s">
        <v>1247</v>
      </c>
      <c r="C695" s="4" t="s">
        <v>5</v>
      </c>
      <c r="D695" s="16" t="s">
        <v>5</v>
      </c>
      <c r="E695" s="19" t="s">
        <v>5</v>
      </c>
      <c r="F695" s="16" t="s">
        <v>5</v>
      </c>
      <c r="G695" s="36"/>
      <c r="H695" s="32" t="str">
        <f t="shared" si="31"/>
        <v/>
      </c>
    </row>
    <row r="696" spans="1:8" ht="28.8" x14ac:dyDescent="0.3">
      <c r="A696" s="11" t="s">
        <v>1248</v>
      </c>
      <c r="B696" s="22" t="s">
        <v>1249</v>
      </c>
      <c r="C696" s="6" t="s">
        <v>27</v>
      </c>
      <c r="D696" s="15">
        <v>310</v>
      </c>
      <c r="E696" s="18">
        <v>208</v>
      </c>
      <c r="F696" s="15">
        <f>MMULT(D696,E696)</f>
        <v>64480</v>
      </c>
      <c r="G696" s="35"/>
      <c r="H696" s="32">
        <f t="shared" si="31"/>
        <v>0</v>
      </c>
    </row>
    <row r="697" spans="1:8" ht="28.8" x14ac:dyDescent="0.3">
      <c r="A697" s="11" t="s">
        <v>1250</v>
      </c>
      <c r="B697" s="22" t="s">
        <v>1251</v>
      </c>
      <c r="C697" s="6" t="s">
        <v>27</v>
      </c>
      <c r="D697" s="15">
        <v>89.25</v>
      </c>
      <c r="E697" s="18">
        <v>173</v>
      </c>
      <c r="F697" s="15">
        <f>MMULT(D697,E697)</f>
        <v>15440.25</v>
      </c>
      <c r="G697" s="35"/>
      <c r="H697" s="32">
        <f t="shared" si="31"/>
        <v>0</v>
      </c>
    </row>
    <row r="698" spans="1:8" x14ac:dyDescent="0.3">
      <c r="A698" s="12" t="s">
        <v>5</v>
      </c>
      <c r="B698" s="24" t="s">
        <v>1252</v>
      </c>
      <c r="C698" s="6"/>
      <c r="D698" s="15"/>
      <c r="E698" s="18"/>
      <c r="F698" s="20">
        <f>SUM(F696:F697)</f>
        <v>79920.25</v>
      </c>
      <c r="G698" s="35"/>
      <c r="H698" s="20">
        <f>SUM(H696:H697)</f>
        <v>0</v>
      </c>
    </row>
    <row r="699" spans="1:8" s="2" customFormat="1" ht="15.6" x14ac:dyDescent="0.3">
      <c r="A699" s="10" t="s">
        <v>1253</v>
      </c>
      <c r="B699" s="23" t="s">
        <v>1254</v>
      </c>
      <c r="C699" s="4" t="s">
        <v>5</v>
      </c>
      <c r="D699" s="16" t="s">
        <v>5</v>
      </c>
      <c r="E699" s="19" t="s">
        <v>5</v>
      </c>
      <c r="F699" s="16" t="s">
        <v>5</v>
      </c>
      <c r="G699" s="36"/>
      <c r="H699" s="32" t="str">
        <f t="shared" si="31"/>
        <v/>
      </c>
    </row>
    <row r="700" spans="1:8" x14ac:dyDescent="0.3">
      <c r="A700" s="11" t="s">
        <v>1255</v>
      </c>
      <c r="B700" s="22" t="s">
        <v>1256</v>
      </c>
      <c r="C700" s="6" t="s">
        <v>152</v>
      </c>
      <c r="D700" s="15">
        <v>100</v>
      </c>
      <c r="E700" s="18">
        <v>111</v>
      </c>
      <c r="F700" s="15">
        <f>MMULT(D700,E700)</f>
        <v>11100</v>
      </c>
      <c r="G700" s="35"/>
      <c r="H700" s="32">
        <f t="shared" si="31"/>
        <v>0</v>
      </c>
    </row>
    <row r="701" spans="1:8" x14ac:dyDescent="0.3">
      <c r="A701" s="11" t="s">
        <v>1257</v>
      </c>
      <c r="B701" s="22" t="s">
        <v>1258</v>
      </c>
      <c r="C701" s="6" t="s">
        <v>152</v>
      </c>
      <c r="D701" s="15">
        <v>5</v>
      </c>
      <c r="E701" s="18">
        <v>139</v>
      </c>
      <c r="F701" s="15">
        <f>MMULT(D701,E701)</f>
        <v>695</v>
      </c>
      <c r="G701" s="35"/>
      <c r="H701" s="32">
        <f t="shared" si="31"/>
        <v>0</v>
      </c>
    </row>
    <row r="702" spans="1:8" x14ac:dyDescent="0.3">
      <c r="A702" s="12" t="s">
        <v>5</v>
      </c>
      <c r="B702" s="24" t="s">
        <v>1259</v>
      </c>
      <c r="C702" s="6"/>
      <c r="D702" s="15"/>
      <c r="E702" s="18"/>
      <c r="F702" s="20">
        <f>SUM(F700:F701)</f>
        <v>11795</v>
      </c>
      <c r="G702" s="35"/>
      <c r="H702" s="20">
        <f>SUM(H700:H701)</f>
        <v>0</v>
      </c>
    </row>
    <row r="703" spans="1:8" x14ac:dyDescent="0.3">
      <c r="A703" s="12" t="s">
        <v>5</v>
      </c>
      <c r="B703" s="24" t="s">
        <v>1260</v>
      </c>
      <c r="C703" s="6"/>
      <c r="D703" s="15"/>
      <c r="E703" s="18"/>
      <c r="F703" s="20">
        <f>SUM(F654,F659,F665,F682,F687,F694,F698,F702)</f>
        <v>4797879.25</v>
      </c>
      <c r="G703" s="35"/>
      <c r="H703" s="20">
        <f>SUM(H654,H659,H665,H682,H687,H694,H698,H702)</f>
        <v>0</v>
      </c>
    </row>
    <row r="704" spans="1:8" s="2" customFormat="1" ht="15.6" x14ac:dyDescent="0.3">
      <c r="A704" s="10" t="s">
        <v>1261</v>
      </c>
      <c r="B704" s="23" t="s">
        <v>1262</v>
      </c>
      <c r="C704" s="4" t="s">
        <v>5</v>
      </c>
      <c r="D704" s="16" t="s">
        <v>5</v>
      </c>
      <c r="E704" s="19" t="s">
        <v>5</v>
      </c>
      <c r="F704" s="16" t="s">
        <v>5</v>
      </c>
      <c r="G704" s="36"/>
      <c r="H704" s="32" t="str">
        <f t="shared" si="31"/>
        <v/>
      </c>
    </row>
    <row r="705" spans="1:8" s="2" customFormat="1" ht="15.6" x14ac:dyDescent="0.3">
      <c r="A705" s="10" t="s">
        <v>1263</v>
      </c>
      <c r="B705" s="23" t="s">
        <v>1264</v>
      </c>
      <c r="C705" s="4" t="s">
        <v>5</v>
      </c>
      <c r="D705" s="16" t="s">
        <v>5</v>
      </c>
      <c r="E705" s="19" t="s">
        <v>5</v>
      </c>
      <c r="F705" s="16" t="s">
        <v>5</v>
      </c>
      <c r="G705" s="36"/>
      <c r="H705" s="32" t="str">
        <f t="shared" si="31"/>
        <v/>
      </c>
    </row>
    <row r="706" spans="1:8" ht="28.8" x14ac:dyDescent="0.3">
      <c r="A706" s="11" t="s">
        <v>1265</v>
      </c>
      <c r="B706" s="22" t="s">
        <v>1266</v>
      </c>
      <c r="C706" s="6" t="s">
        <v>2</v>
      </c>
      <c r="D706" s="15">
        <v>1</v>
      </c>
      <c r="E706" s="18">
        <v>720</v>
      </c>
      <c r="F706" s="15">
        <f t="shared" ref="F706:F719" si="33">MMULT(D706,E706)</f>
        <v>720</v>
      </c>
      <c r="G706" s="35"/>
      <c r="H706" s="32">
        <f t="shared" si="31"/>
        <v>0</v>
      </c>
    </row>
    <row r="707" spans="1:8" x14ac:dyDescent="0.3">
      <c r="A707" s="11" t="s">
        <v>1267</v>
      </c>
      <c r="B707" s="22" t="s">
        <v>1268</v>
      </c>
      <c r="C707" s="6" t="s">
        <v>120</v>
      </c>
      <c r="D707" s="15">
        <v>1</v>
      </c>
      <c r="E707" s="18">
        <v>110</v>
      </c>
      <c r="F707" s="15">
        <f t="shared" si="33"/>
        <v>110</v>
      </c>
      <c r="G707" s="35"/>
      <c r="H707" s="32">
        <f t="shared" ref="H707:H770" si="34">IF(C707="","",G707*D707)</f>
        <v>0</v>
      </c>
    </row>
    <row r="708" spans="1:8" ht="28.8" x14ac:dyDescent="0.3">
      <c r="A708" s="11" t="s">
        <v>1269</v>
      </c>
      <c r="B708" s="22" t="s">
        <v>1270</v>
      </c>
      <c r="C708" s="6" t="s">
        <v>152</v>
      </c>
      <c r="D708" s="15">
        <v>30</v>
      </c>
      <c r="E708" s="18">
        <v>18.5</v>
      </c>
      <c r="F708" s="15">
        <f t="shared" si="33"/>
        <v>555</v>
      </c>
      <c r="G708" s="35"/>
      <c r="H708" s="32">
        <f t="shared" si="34"/>
        <v>0</v>
      </c>
    </row>
    <row r="709" spans="1:8" ht="28.8" x14ac:dyDescent="0.3">
      <c r="A709" s="11" t="s">
        <v>1271</v>
      </c>
      <c r="B709" s="22" t="s">
        <v>1272</v>
      </c>
      <c r="C709" s="6" t="s">
        <v>152</v>
      </c>
      <c r="D709" s="15">
        <v>120</v>
      </c>
      <c r="E709" s="18">
        <v>29</v>
      </c>
      <c r="F709" s="15">
        <f t="shared" si="33"/>
        <v>3480</v>
      </c>
      <c r="G709" s="35"/>
      <c r="H709" s="32">
        <f t="shared" si="34"/>
        <v>0</v>
      </c>
    </row>
    <row r="710" spans="1:8" ht="28.8" x14ac:dyDescent="0.3">
      <c r="A710" s="11" t="s">
        <v>1273</v>
      </c>
      <c r="B710" s="22" t="s">
        <v>1274</v>
      </c>
      <c r="C710" s="6" t="s">
        <v>152</v>
      </c>
      <c r="D710" s="15">
        <v>50</v>
      </c>
      <c r="E710" s="18">
        <v>16.5</v>
      </c>
      <c r="F710" s="15">
        <f t="shared" si="33"/>
        <v>825</v>
      </c>
      <c r="G710" s="35"/>
      <c r="H710" s="32">
        <f t="shared" si="34"/>
        <v>0</v>
      </c>
    </row>
    <row r="711" spans="1:8" ht="28.8" x14ac:dyDescent="0.3">
      <c r="A711" s="11" t="s">
        <v>1275</v>
      </c>
      <c r="B711" s="22" t="s">
        <v>1276</v>
      </c>
      <c r="C711" s="6" t="s">
        <v>152</v>
      </c>
      <c r="D711" s="15">
        <v>70</v>
      </c>
      <c r="E711" s="18">
        <v>13</v>
      </c>
      <c r="F711" s="15">
        <f t="shared" si="33"/>
        <v>910</v>
      </c>
      <c r="G711" s="35"/>
      <c r="H711" s="32">
        <f t="shared" si="34"/>
        <v>0</v>
      </c>
    </row>
    <row r="712" spans="1:8" ht="28.8" x14ac:dyDescent="0.3">
      <c r="A712" s="11" t="s">
        <v>1277</v>
      </c>
      <c r="B712" s="22" t="s">
        <v>1278</v>
      </c>
      <c r="C712" s="6" t="s">
        <v>152</v>
      </c>
      <c r="D712" s="15">
        <v>350</v>
      </c>
      <c r="E712" s="18">
        <v>13.5</v>
      </c>
      <c r="F712" s="15">
        <f t="shared" si="33"/>
        <v>4725</v>
      </c>
      <c r="G712" s="35"/>
      <c r="H712" s="32">
        <f t="shared" si="34"/>
        <v>0</v>
      </c>
    </row>
    <row r="713" spans="1:8" ht="57.6" x14ac:dyDescent="0.3">
      <c r="A713" s="11" t="s">
        <v>1279</v>
      </c>
      <c r="B713" s="22" t="s">
        <v>1280</v>
      </c>
      <c r="C713" s="6" t="s">
        <v>152</v>
      </c>
      <c r="D713" s="15">
        <v>900</v>
      </c>
      <c r="E713" s="18">
        <v>6</v>
      </c>
      <c r="F713" s="15">
        <f t="shared" si="33"/>
        <v>5400</v>
      </c>
      <c r="G713" s="35"/>
      <c r="H713" s="32">
        <f t="shared" si="34"/>
        <v>0</v>
      </c>
    </row>
    <row r="714" spans="1:8" ht="72" x14ac:dyDescent="0.3">
      <c r="A714" s="11" t="s">
        <v>1281</v>
      </c>
      <c r="B714" s="22" t="s">
        <v>1282</v>
      </c>
      <c r="C714" s="6" t="s">
        <v>120</v>
      </c>
      <c r="D714" s="15">
        <v>35</v>
      </c>
      <c r="E714" s="18">
        <v>36</v>
      </c>
      <c r="F714" s="15">
        <f t="shared" si="33"/>
        <v>1260</v>
      </c>
      <c r="G714" s="35"/>
      <c r="H714" s="32">
        <f t="shared" si="34"/>
        <v>0</v>
      </c>
    </row>
    <row r="715" spans="1:8" ht="28.8" x14ac:dyDescent="0.3">
      <c r="A715" s="11" t="s">
        <v>1283</v>
      </c>
      <c r="B715" s="22" t="s">
        <v>1284</v>
      </c>
      <c r="C715" s="6" t="s">
        <v>152</v>
      </c>
      <c r="D715" s="15">
        <v>90</v>
      </c>
      <c r="E715" s="18">
        <v>52</v>
      </c>
      <c r="F715" s="15">
        <f t="shared" si="33"/>
        <v>4680</v>
      </c>
      <c r="G715" s="35"/>
      <c r="H715" s="32">
        <f t="shared" si="34"/>
        <v>0</v>
      </c>
    </row>
    <row r="716" spans="1:8" ht="28.8" x14ac:dyDescent="0.3">
      <c r="A716" s="11" t="s">
        <v>1285</v>
      </c>
      <c r="B716" s="22" t="s">
        <v>1286</v>
      </c>
      <c r="C716" s="6" t="s">
        <v>152</v>
      </c>
      <c r="D716" s="15">
        <v>20</v>
      </c>
      <c r="E716" s="18">
        <v>62</v>
      </c>
      <c r="F716" s="15">
        <f t="shared" si="33"/>
        <v>1240</v>
      </c>
      <c r="G716" s="35"/>
      <c r="H716" s="32">
        <f t="shared" si="34"/>
        <v>0</v>
      </c>
    </row>
    <row r="717" spans="1:8" ht="28.8" x14ac:dyDescent="0.3">
      <c r="A717" s="11" t="s">
        <v>1287</v>
      </c>
      <c r="B717" s="22" t="s">
        <v>1288</v>
      </c>
      <c r="C717" s="6" t="s">
        <v>152</v>
      </c>
      <c r="D717" s="15">
        <v>30</v>
      </c>
      <c r="E717" s="18">
        <v>95</v>
      </c>
      <c r="F717" s="15">
        <f t="shared" si="33"/>
        <v>2850</v>
      </c>
      <c r="G717" s="35"/>
      <c r="H717" s="32">
        <f t="shared" si="34"/>
        <v>0</v>
      </c>
    </row>
    <row r="718" spans="1:8" ht="28.8" x14ac:dyDescent="0.3">
      <c r="A718" s="11" t="s">
        <v>1289</v>
      </c>
      <c r="B718" s="22" t="s">
        <v>1290</v>
      </c>
      <c r="C718" s="6" t="s">
        <v>120</v>
      </c>
      <c r="D718" s="15">
        <v>3</v>
      </c>
      <c r="E718" s="18">
        <v>420</v>
      </c>
      <c r="F718" s="15">
        <f t="shared" si="33"/>
        <v>1260</v>
      </c>
      <c r="G718" s="35"/>
      <c r="H718" s="32">
        <f t="shared" si="34"/>
        <v>0</v>
      </c>
    </row>
    <row r="719" spans="1:8" ht="57.6" x14ac:dyDescent="0.3">
      <c r="A719" s="11" t="s">
        <v>1291</v>
      </c>
      <c r="B719" s="22" t="s">
        <v>1292</v>
      </c>
      <c r="C719" s="6" t="s">
        <v>2</v>
      </c>
      <c r="D719" s="15">
        <v>1</v>
      </c>
      <c r="E719" s="18">
        <v>330</v>
      </c>
      <c r="F719" s="15">
        <f t="shared" si="33"/>
        <v>330</v>
      </c>
      <c r="G719" s="35"/>
      <c r="H719" s="32">
        <f t="shared" si="34"/>
        <v>0</v>
      </c>
    </row>
    <row r="720" spans="1:8" x14ac:dyDescent="0.3">
      <c r="A720" s="12" t="s">
        <v>5</v>
      </c>
      <c r="B720" s="24" t="s">
        <v>1293</v>
      </c>
      <c r="C720" s="6"/>
      <c r="D720" s="15"/>
      <c r="E720" s="18"/>
      <c r="F720" s="20">
        <f>SUM(F706:F719)</f>
        <v>28345</v>
      </c>
      <c r="G720" s="35"/>
      <c r="H720" s="20">
        <f>SUM(H706:H719)</f>
        <v>0</v>
      </c>
    </row>
    <row r="721" spans="1:8" s="2" customFormat="1" ht="15.6" x14ac:dyDescent="0.3">
      <c r="A721" s="10" t="s">
        <v>1294</v>
      </c>
      <c r="B721" s="23" t="s">
        <v>1295</v>
      </c>
      <c r="C721" s="4" t="s">
        <v>5</v>
      </c>
      <c r="D721" s="16" t="s">
        <v>5</v>
      </c>
      <c r="E721" s="19" t="s">
        <v>5</v>
      </c>
      <c r="F721" s="16" t="s">
        <v>5</v>
      </c>
      <c r="G721" s="36"/>
      <c r="H721" s="32" t="str">
        <f t="shared" si="34"/>
        <v/>
      </c>
    </row>
    <row r="722" spans="1:8" ht="28.8" x14ac:dyDescent="0.3">
      <c r="A722" s="11" t="s">
        <v>1296</v>
      </c>
      <c r="B722" s="22" t="s">
        <v>1297</v>
      </c>
      <c r="C722" s="6" t="s">
        <v>27</v>
      </c>
      <c r="D722" s="15">
        <v>620</v>
      </c>
      <c r="E722" s="18">
        <v>8.5</v>
      </c>
      <c r="F722" s="15">
        <f t="shared" ref="F722:F736" si="35">MMULT(D722,E722)</f>
        <v>5270</v>
      </c>
      <c r="G722" s="35"/>
      <c r="H722" s="32">
        <f t="shared" si="34"/>
        <v>0</v>
      </c>
    </row>
    <row r="723" spans="1:8" ht="28.8" x14ac:dyDescent="0.3">
      <c r="A723" s="11" t="s">
        <v>1298</v>
      </c>
      <c r="B723" s="22" t="s">
        <v>1299</v>
      </c>
      <c r="C723" s="6" t="s">
        <v>12</v>
      </c>
      <c r="D723" s="15">
        <v>62</v>
      </c>
      <c r="E723" s="18">
        <v>400</v>
      </c>
      <c r="F723" s="15">
        <f t="shared" si="35"/>
        <v>24800</v>
      </c>
      <c r="G723" s="35"/>
      <c r="H723" s="32">
        <f t="shared" si="34"/>
        <v>0</v>
      </c>
    </row>
    <row r="724" spans="1:8" ht="28.8" x14ac:dyDescent="0.3">
      <c r="A724" s="11" t="s">
        <v>1300</v>
      </c>
      <c r="B724" s="22" t="s">
        <v>1301</v>
      </c>
      <c r="C724" s="6" t="s">
        <v>2</v>
      </c>
      <c r="D724" s="15">
        <v>2</v>
      </c>
      <c r="E724" s="18">
        <v>5300</v>
      </c>
      <c r="F724" s="15">
        <f t="shared" si="35"/>
        <v>10600</v>
      </c>
      <c r="G724" s="35"/>
      <c r="H724" s="32">
        <f t="shared" si="34"/>
        <v>0</v>
      </c>
    </row>
    <row r="725" spans="1:8" ht="43.2" x14ac:dyDescent="0.3">
      <c r="A725" s="11" t="s">
        <v>1302</v>
      </c>
      <c r="B725" s="22" t="s">
        <v>1303</v>
      </c>
      <c r="C725" s="6" t="s">
        <v>2</v>
      </c>
      <c r="D725" s="15">
        <v>11</v>
      </c>
      <c r="E725" s="18">
        <v>1280</v>
      </c>
      <c r="F725" s="15">
        <f t="shared" si="35"/>
        <v>14080</v>
      </c>
      <c r="G725" s="35"/>
      <c r="H725" s="32">
        <f t="shared" si="34"/>
        <v>0</v>
      </c>
    </row>
    <row r="726" spans="1:8" ht="43.2" x14ac:dyDescent="0.3">
      <c r="A726" s="11" t="s">
        <v>1304</v>
      </c>
      <c r="B726" s="22" t="s">
        <v>1305</v>
      </c>
      <c r="C726" s="6" t="s">
        <v>2</v>
      </c>
      <c r="D726" s="15">
        <v>5</v>
      </c>
      <c r="E726" s="18">
        <v>1280</v>
      </c>
      <c r="F726" s="15">
        <f t="shared" si="35"/>
        <v>6400</v>
      </c>
      <c r="G726" s="35"/>
      <c r="H726" s="32">
        <f t="shared" si="34"/>
        <v>0</v>
      </c>
    </row>
    <row r="727" spans="1:8" ht="43.2" x14ac:dyDescent="0.3">
      <c r="A727" s="11" t="s">
        <v>1306</v>
      </c>
      <c r="B727" s="22" t="s">
        <v>1307</v>
      </c>
      <c r="C727" s="6" t="s">
        <v>2</v>
      </c>
      <c r="D727" s="15">
        <v>11</v>
      </c>
      <c r="E727" s="18">
        <v>1430</v>
      </c>
      <c r="F727" s="15">
        <f t="shared" si="35"/>
        <v>15730</v>
      </c>
      <c r="G727" s="35"/>
      <c r="H727" s="32">
        <f t="shared" si="34"/>
        <v>0</v>
      </c>
    </row>
    <row r="728" spans="1:8" ht="43.2" x14ac:dyDescent="0.3">
      <c r="A728" s="11" t="s">
        <v>1308</v>
      </c>
      <c r="B728" s="22" t="s">
        <v>1309</v>
      </c>
      <c r="C728" s="6" t="s">
        <v>2</v>
      </c>
      <c r="D728" s="15">
        <v>6</v>
      </c>
      <c r="E728" s="18">
        <v>3350</v>
      </c>
      <c r="F728" s="15">
        <f t="shared" si="35"/>
        <v>20100</v>
      </c>
      <c r="G728" s="35"/>
      <c r="H728" s="32">
        <f t="shared" si="34"/>
        <v>0</v>
      </c>
    </row>
    <row r="729" spans="1:8" x14ac:dyDescent="0.3">
      <c r="A729" s="11" t="s">
        <v>1310</v>
      </c>
      <c r="B729" s="22" t="s">
        <v>1311</v>
      </c>
      <c r="C729" s="6" t="s">
        <v>2</v>
      </c>
      <c r="D729" s="15">
        <v>750</v>
      </c>
      <c r="E729" s="18">
        <v>14</v>
      </c>
      <c r="F729" s="15">
        <f t="shared" si="35"/>
        <v>10500</v>
      </c>
      <c r="G729" s="35"/>
      <c r="H729" s="32">
        <f t="shared" si="34"/>
        <v>0</v>
      </c>
    </row>
    <row r="730" spans="1:8" x14ac:dyDescent="0.3">
      <c r="A730" s="11" t="s">
        <v>1312</v>
      </c>
      <c r="B730" s="22" t="s">
        <v>1313</v>
      </c>
      <c r="C730" s="6" t="s">
        <v>2</v>
      </c>
      <c r="D730" s="15">
        <v>1500</v>
      </c>
      <c r="E730" s="18">
        <v>32</v>
      </c>
      <c r="F730" s="15">
        <f t="shared" si="35"/>
        <v>48000</v>
      </c>
      <c r="G730" s="35"/>
      <c r="H730" s="32">
        <f t="shared" si="34"/>
        <v>0</v>
      </c>
    </row>
    <row r="731" spans="1:8" ht="28.8" x14ac:dyDescent="0.3">
      <c r="A731" s="11" t="s">
        <v>1314</v>
      </c>
      <c r="B731" s="22" t="s">
        <v>1315</v>
      </c>
      <c r="C731" s="6" t="s">
        <v>2</v>
      </c>
      <c r="D731" s="15">
        <v>700</v>
      </c>
      <c r="E731" s="18">
        <v>42</v>
      </c>
      <c r="F731" s="15">
        <f t="shared" si="35"/>
        <v>29400</v>
      </c>
      <c r="G731" s="35"/>
      <c r="H731" s="32">
        <f t="shared" si="34"/>
        <v>0</v>
      </c>
    </row>
    <row r="732" spans="1:8" ht="28.8" x14ac:dyDescent="0.3">
      <c r="A732" s="11" t="s">
        <v>1316</v>
      </c>
      <c r="B732" s="22" t="s">
        <v>1317</v>
      </c>
      <c r="C732" s="6" t="s">
        <v>2</v>
      </c>
      <c r="D732" s="15">
        <v>105</v>
      </c>
      <c r="E732" s="18">
        <v>95</v>
      </c>
      <c r="F732" s="15">
        <f t="shared" si="35"/>
        <v>9975</v>
      </c>
      <c r="G732" s="35"/>
      <c r="H732" s="32">
        <f t="shared" si="34"/>
        <v>0</v>
      </c>
    </row>
    <row r="733" spans="1:8" x14ac:dyDescent="0.3">
      <c r="A733" s="11" t="s">
        <v>1318</v>
      </c>
      <c r="B733" s="22" t="s">
        <v>1319</v>
      </c>
      <c r="C733" s="6" t="s">
        <v>2</v>
      </c>
      <c r="D733" s="15">
        <v>550</v>
      </c>
      <c r="E733" s="18">
        <v>125</v>
      </c>
      <c r="F733" s="15">
        <f t="shared" si="35"/>
        <v>68750</v>
      </c>
      <c r="G733" s="35"/>
      <c r="H733" s="32">
        <f t="shared" si="34"/>
        <v>0</v>
      </c>
    </row>
    <row r="734" spans="1:8" x14ac:dyDescent="0.3">
      <c r="A734" s="11" t="s">
        <v>1320</v>
      </c>
      <c r="B734" s="22" t="s">
        <v>1321</v>
      </c>
      <c r="C734" s="6" t="s">
        <v>2</v>
      </c>
      <c r="D734" s="15">
        <v>65</v>
      </c>
      <c r="E734" s="18">
        <v>325</v>
      </c>
      <c r="F734" s="15">
        <f t="shared" si="35"/>
        <v>21125</v>
      </c>
      <c r="G734" s="35"/>
      <c r="H734" s="32">
        <f t="shared" si="34"/>
        <v>0</v>
      </c>
    </row>
    <row r="735" spans="1:8" x14ac:dyDescent="0.3">
      <c r="A735" s="11" t="s">
        <v>1322</v>
      </c>
      <c r="B735" s="22" t="s">
        <v>1323</v>
      </c>
      <c r="C735" s="6" t="s">
        <v>2</v>
      </c>
      <c r="D735" s="15">
        <v>4</v>
      </c>
      <c r="E735" s="18">
        <v>475</v>
      </c>
      <c r="F735" s="15">
        <f t="shared" si="35"/>
        <v>1900</v>
      </c>
      <c r="G735" s="35"/>
      <c r="H735" s="32">
        <f t="shared" si="34"/>
        <v>0</v>
      </c>
    </row>
    <row r="736" spans="1:8" ht="43.2" x14ac:dyDescent="0.3">
      <c r="A736" s="11" t="s">
        <v>1324</v>
      </c>
      <c r="B736" s="22" t="s">
        <v>1325</v>
      </c>
      <c r="C736" s="6" t="s">
        <v>120</v>
      </c>
      <c r="D736" s="15">
        <v>1</v>
      </c>
      <c r="E736" s="18">
        <v>12000</v>
      </c>
      <c r="F736" s="15">
        <f t="shared" si="35"/>
        <v>12000</v>
      </c>
      <c r="G736" s="35"/>
      <c r="H736" s="32">
        <f t="shared" si="34"/>
        <v>0</v>
      </c>
    </row>
    <row r="737" spans="1:8" x14ac:dyDescent="0.3">
      <c r="A737" s="12" t="s">
        <v>5</v>
      </c>
      <c r="B737" s="24" t="s">
        <v>1326</v>
      </c>
      <c r="C737" s="6"/>
      <c r="D737" s="15"/>
      <c r="E737" s="18"/>
      <c r="F737" s="20">
        <f>SUM(F722:F736)</f>
        <v>298630</v>
      </c>
      <c r="G737" s="35"/>
      <c r="H737" s="20">
        <f>SUM(H722:H736)</f>
        <v>0</v>
      </c>
    </row>
    <row r="738" spans="1:8" x14ac:dyDescent="0.3">
      <c r="A738" s="12" t="s">
        <v>5</v>
      </c>
      <c r="B738" s="24" t="s">
        <v>1327</v>
      </c>
      <c r="C738" s="6"/>
      <c r="D738" s="15"/>
      <c r="E738" s="18"/>
      <c r="F738" s="20">
        <f>SUM(F720,F737)</f>
        <v>326975</v>
      </c>
      <c r="G738" s="35"/>
      <c r="H738" s="20">
        <f>SUM(H720,H737)</f>
        <v>0</v>
      </c>
    </row>
    <row r="739" spans="1:8" s="2" customFormat="1" ht="15.6" x14ac:dyDescent="0.3">
      <c r="A739" s="10" t="s">
        <v>1328</v>
      </c>
      <c r="B739" s="23" t="s">
        <v>1157</v>
      </c>
      <c r="C739" s="4" t="s">
        <v>5</v>
      </c>
      <c r="D739" s="16" t="s">
        <v>5</v>
      </c>
      <c r="E739" s="19" t="s">
        <v>5</v>
      </c>
      <c r="F739" s="16" t="s">
        <v>5</v>
      </c>
      <c r="G739" s="36"/>
      <c r="H739" s="32" t="str">
        <f t="shared" si="34"/>
        <v/>
      </c>
    </row>
    <row r="740" spans="1:8" s="2" customFormat="1" ht="15.6" x14ac:dyDescent="0.3">
      <c r="A740" s="10" t="s">
        <v>1329</v>
      </c>
      <c r="B740" s="23" t="s">
        <v>1330</v>
      </c>
      <c r="C740" s="4" t="s">
        <v>5</v>
      </c>
      <c r="D740" s="16" t="s">
        <v>5</v>
      </c>
      <c r="E740" s="19" t="s">
        <v>5</v>
      </c>
      <c r="F740" s="16" t="s">
        <v>5</v>
      </c>
      <c r="G740" s="36"/>
      <c r="H740" s="32" t="str">
        <f t="shared" si="34"/>
        <v/>
      </c>
    </row>
    <row r="741" spans="1:8" x14ac:dyDescent="0.3">
      <c r="A741" s="11" t="s">
        <v>1331</v>
      </c>
      <c r="B741" s="22" t="s">
        <v>1332</v>
      </c>
      <c r="C741" s="6" t="s">
        <v>2</v>
      </c>
      <c r="D741" s="15">
        <v>7</v>
      </c>
      <c r="E741" s="18">
        <v>3067</v>
      </c>
      <c r="F741" s="15">
        <f t="shared" ref="F741:F746" si="36">MMULT(D741,E741)</f>
        <v>21469</v>
      </c>
      <c r="G741" s="35"/>
      <c r="H741" s="32">
        <f t="shared" si="34"/>
        <v>0</v>
      </c>
    </row>
    <row r="742" spans="1:8" x14ac:dyDescent="0.3">
      <c r="A742" s="11" t="s">
        <v>1333</v>
      </c>
      <c r="B742" s="22" t="s">
        <v>1334</v>
      </c>
      <c r="C742" s="6" t="s">
        <v>2</v>
      </c>
      <c r="D742" s="15">
        <v>1</v>
      </c>
      <c r="E742" s="18">
        <v>15870</v>
      </c>
      <c r="F742" s="15">
        <f t="shared" si="36"/>
        <v>15870</v>
      </c>
      <c r="G742" s="35"/>
      <c r="H742" s="32">
        <f t="shared" si="34"/>
        <v>0</v>
      </c>
    </row>
    <row r="743" spans="1:8" x14ac:dyDescent="0.3">
      <c r="A743" s="11" t="s">
        <v>1335</v>
      </c>
      <c r="B743" s="22" t="s">
        <v>1336</v>
      </c>
      <c r="C743" s="6" t="s">
        <v>2</v>
      </c>
      <c r="D743" s="15">
        <v>16</v>
      </c>
      <c r="E743" s="18">
        <v>7480</v>
      </c>
      <c r="F743" s="15">
        <f t="shared" si="36"/>
        <v>119680</v>
      </c>
      <c r="G743" s="35"/>
      <c r="H743" s="32">
        <f t="shared" si="34"/>
        <v>0</v>
      </c>
    </row>
    <row r="744" spans="1:8" x14ac:dyDescent="0.3">
      <c r="A744" s="11" t="s">
        <v>1337</v>
      </c>
      <c r="B744" s="22" t="s">
        <v>1338</v>
      </c>
      <c r="C744" s="6" t="s">
        <v>2</v>
      </c>
      <c r="D744" s="15">
        <v>10</v>
      </c>
      <c r="E744" s="18">
        <v>3260</v>
      </c>
      <c r="F744" s="15">
        <f t="shared" si="36"/>
        <v>32600</v>
      </c>
      <c r="G744" s="35"/>
      <c r="H744" s="32">
        <f t="shared" si="34"/>
        <v>0</v>
      </c>
    </row>
    <row r="745" spans="1:8" x14ac:dyDescent="0.3">
      <c r="A745" s="11" t="s">
        <v>1339</v>
      </c>
      <c r="B745" s="22" t="s">
        <v>1340</v>
      </c>
      <c r="C745" s="6" t="s">
        <v>2</v>
      </c>
      <c r="D745" s="15">
        <v>5</v>
      </c>
      <c r="E745" s="18">
        <v>2590</v>
      </c>
      <c r="F745" s="15">
        <f t="shared" si="36"/>
        <v>12950</v>
      </c>
      <c r="G745" s="35"/>
      <c r="H745" s="32">
        <f t="shared" si="34"/>
        <v>0</v>
      </c>
    </row>
    <row r="746" spans="1:8" x14ac:dyDescent="0.3">
      <c r="A746" s="11" t="s">
        <v>1341</v>
      </c>
      <c r="B746" s="22" t="s">
        <v>1342</v>
      </c>
      <c r="C746" s="6" t="s">
        <v>2</v>
      </c>
      <c r="D746" s="15">
        <v>20</v>
      </c>
      <c r="E746" s="18">
        <v>200</v>
      </c>
      <c r="F746" s="15">
        <f t="shared" si="36"/>
        <v>4000</v>
      </c>
      <c r="G746" s="35"/>
      <c r="H746" s="32">
        <f t="shared" si="34"/>
        <v>0</v>
      </c>
    </row>
    <row r="747" spans="1:8" x14ac:dyDescent="0.3">
      <c r="A747" s="12" t="s">
        <v>5</v>
      </c>
      <c r="B747" s="24" t="s">
        <v>1343</v>
      </c>
      <c r="C747" s="6"/>
      <c r="D747" s="15"/>
      <c r="E747" s="18"/>
      <c r="F747" s="20">
        <f>SUM(F741:F746)</f>
        <v>206569</v>
      </c>
      <c r="G747" s="35"/>
      <c r="H747" s="20">
        <f>SUM(H741:H746)</f>
        <v>0</v>
      </c>
    </row>
    <row r="748" spans="1:8" x14ac:dyDescent="0.3">
      <c r="A748" s="12" t="s">
        <v>5</v>
      </c>
      <c r="B748" s="24" t="s">
        <v>1163</v>
      </c>
      <c r="C748" s="6"/>
      <c r="D748" s="15"/>
      <c r="E748" s="18"/>
      <c r="F748" s="20">
        <f>SUM(F747)</f>
        <v>206569</v>
      </c>
      <c r="G748" s="35"/>
      <c r="H748" s="20">
        <f>SUM(H747)</f>
        <v>0</v>
      </c>
    </row>
    <row r="749" spans="1:8" s="2" customFormat="1" ht="15.6" x14ac:dyDescent="0.3">
      <c r="A749" s="10" t="s">
        <v>1344</v>
      </c>
      <c r="B749" s="23" t="s">
        <v>1345</v>
      </c>
      <c r="C749" s="4" t="s">
        <v>5</v>
      </c>
      <c r="D749" s="16" t="s">
        <v>5</v>
      </c>
      <c r="E749" s="19" t="s">
        <v>5</v>
      </c>
      <c r="F749" s="16" t="s">
        <v>5</v>
      </c>
      <c r="G749" s="36"/>
      <c r="H749" s="32" t="str">
        <f t="shared" si="34"/>
        <v/>
      </c>
    </row>
    <row r="750" spans="1:8" s="2" customFormat="1" ht="15.6" x14ac:dyDescent="0.3">
      <c r="A750" s="10" t="s">
        <v>1346</v>
      </c>
      <c r="B750" s="23" t="s">
        <v>1347</v>
      </c>
      <c r="C750" s="4" t="s">
        <v>5</v>
      </c>
      <c r="D750" s="16" t="s">
        <v>5</v>
      </c>
      <c r="E750" s="19" t="s">
        <v>5</v>
      </c>
      <c r="F750" s="16" t="s">
        <v>5</v>
      </c>
      <c r="G750" s="36"/>
      <c r="H750" s="32" t="str">
        <f t="shared" si="34"/>
        <v/>
      </c>
    </row>
    <row r="751" spans="1:8" x14ac:dyDescent="0.3">
      <c r="A751" s="11" t="s">
        <v>1348</v>
      </c>
      <c r="B751" s="22" t="s">
        <v>1349</v>
      </c>
      <c r="C751" s="6" t="s">
        <v>152</v>
      </c>
      <c r="D751" s="15">
        <v>52</v>
      </c>
      <c r="E751" s="18">
        <v>40</v>
      </c>
      <c r="F751" s="15">
        <f t="shared" ref="F751:F756" si="37">MMULT(D751,E751)</f>
        <v>2080</v>
      </c>
      <c r="G751" s="35"/>
      <c r="H751" s="32">
        <f t="shared" si="34"/>
        <v>0</v>
      </c>
    </row>
    <row r="752" spans="1:8" x14ac:dyDescent="0.3">
      <c r="A752" s="11" t="s">
        <v>1350</v>
      </c>
      <c r="B752" s="22" t="s">
        <v>1351</v>
      </c>
      <c r="C752" s="6" t="s">
        <v>27</v>
      </c>
      <c r="D752" s="15">
        <v>32</v>
      </c>
      <c r="E752" s="18">
        <v>31.33</v>
      </c>
      <c r="F752" s="15">
        <f t="shared" si="37"/>
        <v>1002.56</v>
      </c>
      <c r="G752" s="35"/>
      <c r="H752" s="32">
        <f t="shared" si="34"/>
        <v>0</v>
      </c>
    </row>
    <row r="753" spans="1:8" x14ac:dyDescent="0.3">
      <c r="A753" s="11" t="s">
        <v>1352</v>
      </c>
      <c r="B753" s="22" t="s">
        <v>1353</v>
      </c>
      <c r="C753" s="6" t="s">
        <v>152</v>
      </c>
      <c r="D753" s="15">
        <v>80</v>
      </c>
      <c r="E753" s="18">
        <v>75</v>
      </c>
      <c r="F753" s="15">
        <f t="shared" si="37"/>
        <v>6000</v>
      </c>
      <c r="G753" s="35"/>
      <c r="H753" s="32">
        <f t="shared" si="34"/>
        <v>0</v>
      </c>
    </row>
    <row r="754" spans="1:8" x14ac:dyDescent="0.3">
      <c r="A754" s="11" t="s">
        <v>1354</v>
      </c>
      <c r="B754" s="22" t="s">
        <v>1355</v>
      </c>
      <c r="C754" s="6" t="s">
        <v>152</v>
      </c>
      <c r="D754" s="15">
        <v>70</v>
      </c>
      <c r="E754" s="18">
        <v>40</v>
      </c>
      <c r="F754" s="15">
        <f t="shared" si="37"/>
        <v>2800</v>
      </c>
      <c r="G754" s="35"/>
      <c r="H754" s="32">
        <f t="shared" si="34"/>
        <v>0</v>
      </c>
    </row>
    <row r="755" spans="1:8" x14ac:dyDescent="0.3">
      <c r="A755" s="11" t="s">
        <v>1356</v>
      </c>
      <c r="B755" s="22" t="s">
        <v>1357</v>
      </c>
      <c r="C755" s="6" t="s">
        <v>2</v>
      </c>
      <c r="D755" s="15">
        <v>29</v>
      </c>
      <c r="E755" s="18">
        <v>210</v>
      </c>
      <c r="F755" s="15">
        <f t="shared" si="37"/>
        <v>6090</v>
      </c>
      <c r="G755" s="35"/>
      <c r="H755" s="32">
        <f t="shared" si="34"/>
        <v>0</v>
      </c>
    </row>
    <row r="756" spans="1:8" ht="28.8" x14ac:dyDescent="0.3">
      <c r="A756" s="11" t="s">
        <v>1358</v>
      </c>
      <c r="B756" s="22" t="s">
        <v>1359</v>
      </c>
      <c r="C756" s="6" t="s">
        <v>2</v>
      </c>
      <c r="D756" s="15">
        <v>4</v>
      </c>
      <c r="E756" s="18">
        <v>734.25</v>
      </c>
      <c r="F756" s="15">
        <f t="shared" si="37"/>
        <v>2937</v>
      </c>
      <c r="G756" s="35"/>
      <c r="H756" s="32">
        <f t="shared" si="34"/>
        <v>0</v>
      </c>
    </row>
    <row r="757" spans="1:8" x14ac:dyDescent="0.3">
      <c r="A757" s="12" t="s">
        <v>5</v>
      </c>
      <c r="B757" s="24" t="s">
        <v>1360</v>
      </c>
      <c r="C757" s="6"/>
      <c r="D757" s="15"/>
      <c r="E757" s="18"/>
      <c r="F757" s="20">
        <f>SUM(F751:F756)</f>
        <v>20909.559999999998</v>
      </c>
      <c r="G757" s="35"/>
      <c r="H757" s="20">
        <f>SUM(H751:H756)</f>
        <v>0</v>
      </c>
    </row>
    <row r="758" spans="1:8" x14ac:dyDescent="0.3">
      <c r="A758" s="12" t="s">
        <v>5</v>
      </c>
      <c r="B758" s="24" t="s">
        <v>1361</v>
      </c>
      <c r="C758" s="6"/>
      <c r="D758" s="15"/>
      <c r="E758" s="18"/>
      <c r="F758" s="20">
        <f>SUM(F757)</f>
        <v>20909.559999999998</v>
      </c>
      <c r="G758" s="35"/>
      <c r="H758" s="20">
        <f>SUM(H757)</f>
        <v>0</v>
      </c>
    </row>
    <row r="759" spans="1:8" s="2" customFormat="1" ht="15.6" x14ac:dyDescent="0.3">
      <c r="A759" s="10" t="s">
        <v>1362</v>
      </c>
      <c r="B759" s="23" t="s">
        <v>1363</v>
      </c>
      <c r="C759" s="4" t="s">
        <v>5</v>
      </c>
      <c r="D759" s="16" t="s">
        <v>5</v>
      </c>
      <c r="E759" s="19" t="s">
        <v>5</v>
      </c>
      <c r="F759" s="16" t="s">
        <v>5</v>
      </c>
      <c r="G759" s="36"/>
      <c r="H759" s="32" t="str">
        <f t="shared" si="34"/>
        <v/>
      </c>
    </row>
    <row r="760" spans="1:8" s="2" customFormat="1" ht="15.6" x14ac:dyDescent="0.3">
      <c r="A760" s="10" t="s">
        <v>1364</v>
      </c>
      <c r="B760" s="23" t="s">
        <v>472</v>
      </c>
      <c r="C760" s="4" t="s">
        <v>5</v>
      </c>
      <c r="D760" s="16" t="s">
        <v>5</v>
      </c>
      <c r="E760" s="19" t="s">
        <v>5</v>
      </c>
      <c r="F760" s="16" t="s">
        <v>5</v>
      </c>
      <c r="G760" s="36"/>
      <c r="H760" s="32" t="str">
        <f t="shared" si="34"/>
        <v/>
      </c>
    </row>
    <row r="761" spans="1:8" ht="43.2" x14ac:dyDescent="0.3">
      <c r="A761" s="11" t="s">
        <v>1365</v>
      </c>
      <c r="B761" s="22" t="s">
        <v>1366</v>
      </c>
      <c r="C761" s="6"/>
      <c r="D761" s="15"/>
      <c r="E761" s="18"/>
      <c r="F761" s="15"/>
      <c r="G761" s="35"/>
      <c r="H761" s="32" t="str">
        <f t="shared" si="34"/>
        <v/>
      </c>
    </row>
    <row r="762" spans="1:8" x14ac:dyDescent="0.3">
      <c r="A762" s="12" t="s">
        <v>5</v>
      </c>
      <c r="B762" s="24" t="s">
        <v>487</v>
      </c>
      <c r="C762" s="6"/>
      <c r="D762" s="15"/>
      <c r="E762" s="18"/>
      <c r="F762" s="20">
        <f>SUM(F761:F761)</f>
        <v>0</v>
      </c>
      <c r="G762" s="35"/>
      <c r="H762" s="20">
        <f>SUM(H761:H761)</f>
        <v>0</v>
      </c>
    </row>
    <row r="763" spans="1:8" s="2" customFormat="1" ht="15.6" x14ac:dyDescent="0.3">
      <c r="A763" s="10" t="s">
        <v>1367</v>
      </c>
      <c r="B763" s="23" t="s">
        <v>1368</v>
      </c>
      <c r="C763" s="4" t="s">
        <v>5</v>
      </c>
      <c r="D763" s="16" t="s">
        <v>5</v>
      </c>
      <c r="E763" s="19" t="s">
        <v>5</v>
      </c>
      <c r="F763" s="16" t="s">
        <v>5</v>
      </c>
      <c r="G763" s="36"/>
      <c r="H763" s="32" t="str">
        <f t="shared" si="34"/>
        <v/>
      </c>
    </row>
    <row r="764" spans="1:8" ht="28.8" x14ac:dyDescent="0.3">
      <c r="A764" s="11" t="s">
        <v>1369</v>
      </c>
      <c r="B764" s="22" t="s">
        <v>1370</v>
      </c>
      <c r="C764" s="6" t="s">
        <v>120</v>
      </c>
      <c r="D764" s="15">
        <v>1</v>
      </c>
      <c r="E764" s="18">
        <v>30000</v>
      </c>
      <c r="F764" s="15">
        <f>MMULT(D764,E764)</f>
        <v>30000</v>
      </c>
      <c r="G764" s="35"/>
      <c r="H764" s="32">
        <f t="shared" si="34"/>
        <v>0</v>
      </c>
    </row>
    <row r="765" spans="1:8" ht="28.8" x14ac:dyDescent="0.3">
      <c r="A765" s="11" t="s">
        <v>1371</v>
      </c>
      <c r="B765" s="22" t="s">
        <v>1372</v>
      </c>
      <c r="C765" s="6" t="s">
        <v>120</v>
      </c>
      <c r="D765" s="15">
        <v>1</v>
      </c>
      <c r="E765" s="18">
        <v>15000</v>
      </c>
      <c r="F765" s="15">
        <f>MMULT(D765,E765)</f>
        <v>15000</v>
      </c>
      <c r="G765" s="35"/>
      <c r="H765" s="32">
        <f t="shared" si="34"/>
        <v>0</v>
      </c>
    </row>
    <row r="766" spans="1:8" ht="72" x14ac:dyDescent="0.3">
      <c r="A766" s="11" t="s">
        <v>1373</v>
      </c>
      <c r="B766" s="22" t="s">
        <v>1374</v>
      </c>
      <c r="C766" s="6" t="s">
        <v>120</v>
      </c>
      <c r="D766" s="15">
        <v>1</v>
      </c>
      <c r="E766" s="18">
        <v>94000</v>
      </c>
      <c r="F766" s="15">
        <f>MMULT(D766,E766)</f>
        <v>94000</v>
      </c>
      <c r="G766" s="35"/>
      <c r="H766" s="32">
        <f t="shared" si="34"/>
        <v>0</v>
      </c>
    </row>
    <row r="767" spans="1:8" ht="43.2" x14ac:dyDescent="0.3">
      <c r="A767" s="11" t="s">
        <v>1375</v>
      </c>
      <c r="B767" s="22" t="s">
        <v>1376</v>
      </c>
      <c r="C767" s="6" t="s">
        <v>120</v>
      </c>
      <c r="D767" s="15">
        <v>2</v>
      </c>
      <c r="E767" s="18">
        <v>18000</v>
      </c>
      <c r="F767" s="15">
        <f>MMULT(D767,E767)</f>
        <v>36000</v>
      </c>
      <c r="G767" s="35"/>
      <c r="H767" s="32">
        <f t="shared" si="34"/>
        <v>0</v>
      </c>
    </row>
    <row r="768" spans="1:8" ht="43.2" x14ac:dyDescent="0.3">
      <c r="A768" s="11" t="s">
        <v>1377</v>
      </c>
      <c r="B768" s="22" t="s">
        <v>1378</v>
      </c>
      <c r="C768" s="6"/>
      <c r="D768" s="15"/>
      <c r="E768" s="18"/>
      <c r="F768" s="15"/>
      <c r="G768" s="35"/>
      <c r="H768" s="32" t="str">
        <f t="shared" si="34"/>
        <v/>
      </c>
    </row>
    <row r="769" spans="1:8" x14ac:dyDescent="0.3">
      <c r="A769" s="11" t="s">
        <v>1379</v>
      </c>
      <c r="B769" s="22" t="s">
        <v>1380</v>
      </c>
      <c r="C769" s="6" t="s">
        <v>120</v>
      </c>
      <c r="D769" s="15">
        <v>1</v>
      </c>
      <c r="E769" s="18">
        <v>15000</v>
      </c>
      <c r="F769" s="15">
        <f t="shared" ref="F769:F776" si="38">MMULT(D769,E769)</f>
        <v>15000</v>
      </c>
      <c r="G769" s="35"/>
      <c r="H769" s="32">
        <f t="shared" si="34"/>
        <v>0</v>
      </c>
    </row>
    <row r="770" spans="1:8" ht="28.8" x14ac:dyDescent="0.3">
      <c r="A770" s="11" t="s">
        <v>1381</v>
      </c>
      <c r="B770" s="22" t="s">
        <v>1382</v>
      </c>
      <c r="C770" s="6" t="s">
        <v>2</v>
      </c>
      <c r="D770" s="15">
        <v>1</v>
      </c>
      <c r="E770" s="18">
        <v>13608</v>
      </c>
      <c r="F770" s="15">
        <f t="shared" si="38"/>
        <v>13608</v>
      </c>
      <c r="G770" s="35"/>
      <c r="H770" s="32">
        <f t="shared" si="34"/>
        <v>0</v>
      </c>
    </row>
    <row r="771" spans="1:8" ht="43.2" x14ac:dyDescent="0.3">
      <c r="A771" s="11" t="s">
        <v>1383</v>
      </c>
      <c r="B771" s="22" t="s">
        <v>1384</v>
      </c>
      <c r="C771" s="6" t="s">
        <v>120</v>
      </c>
      <c r="D771" s="15">
        <v>1</v>
      </c>
      <c r="E771" s="18">
        <v>25000</v>
      </c>
      <c r="F771" s="15">
        <f t="shared" si="38"/>
        <v>25000</v>
      </c>
      <c r="G771" s="35"/>
      <c r="H771" s="32">
        <f t="shared" ref="H771:H799" si="39">IF(C771="","",G771*D771)</f>
        <v>0</v>
      </c>
    </row>
    <row r="772" spans="1:8" x14ac:dyDescent="0.3">
      <c r="A772" s="11" t="s">
        <v>1385</v>
      </c>
      <c r="B772" s="22" t="s">
        <v>1386</v>
      </c>
      <c r="C772" s="6" t="s">
        <v>2</v>
      </c>
      <c r="D772" s="15">
        <v>2</v>
      </c>
      <c r="E772" s="18">
        <v>434</v>
      </c>
      <c r="F772" s="15">
        <f t="shared" si="38"/>
        <v>868</v>
      </c>
      <c r="G772" s="35"/>
      <c r="H772" s="32">
        <f t="shared" si="39"/>
        <v>0</v>
      </c>
    </row>
    <row r="773" spans="1:8" ht="28.8" x14ac:dyDescent="0.3">
      <c r="A773" s="11" t="s">
        <v>1387</v>
      </c>
      <c r="B773" s="22" t="s">
        <v>1388</v>
      </c>
      <c r="C773" s="6" t="s">
        <v>2</v>
      </c>
      <c r="D773" s="15">
        <v>2</v>
      </c>
      <c r="E773" s="18">
        <v>4797</v>
      </c>
      <c r="F773" s="15">
        <f t="shared" si="38"/>
        <v>9594</v>
      </c>
      <c r="G773" s="35"/>
      <c r="H773" s="32">
        <f t="shared" si="39"/>
        <v>0</v>
      </c>
    </row>
    <row r="774" spans="1:8" x14ac:dyDescent="0.3">
      <c r="A774" s="11" t="s">
        <v>1389</v>
      </c>
      <c r="B774" s="22" t="s">
        <v>1390</v>
      </c>
      <c r="C774" s="6" t="s">
        <v>2</v>
      </c>
      <c r="D774" s="15">
        <v>3</v>
      </c>
      <c r="E774" s="18">
        <v>2150</v>
      </c>
      <c r="F774" s="15">
        <f t="shared" si="38"/>
        <v>6450</v>
      </c>
      <c r="G774" s="35"/>
      <c r="H774" s="32">
        <f t="shared" si="39"/>
        <v>0</v>
      </c>
    </row>
    <row r="775" spans="1:8" ht="28.8" x14ac:dyDescent="0.3">
      <c r="A775" s="11" t="s">
        <v>1391</v>
      </c>
      <c r="B775" s="22" t="s">
        <v>1392</v>
      </c>
      <c r="C775" s="6" t="s">
        <v>2</v>
      </c>
      <c r="D775" s="15">
        <v>2</v>
      </c>
      <c r="E775" s="18">
        <v>3108</v>
      </c>
      <c r="F775" s="15">
        <f t="shared" si="38"/>
        <v>6216</v>
      </c>
      <c r="G775" s="35"/>
      <c r="H775" s="32">
        <f t="shared" si="39"/>
        <v>0</v>
      </c>
    </row>
    <row r="776" spans="1:8" x14ac:dyDescent="0.3">
      <c r="A776" s="11" t="s">
        <v>1393</v>
      </c>
      <c r="B776" s="22" t="s">
        <v>1394</v>
      </c>
      <c r="C776" s="6" t="s">
        <v>2</v>
      </c>
      <c r="D776" s="15">
        <v>1</v>
      </c>
      <c r="E776" s="18">
        <v>2059</v>
      </c>
      <c r="F776" s="15">
        <f t="shared" si="38"/>
        <v>2059</v>
      </c>
      <c r="G776" s="35"/>
      <c r="H776" s="32">
        <f t="shared" si="39"/>
        <v>0</v>
      </c>
    </row>
    <row r="777" spans="1:8" x14ac:dyDescent="0.3">
      <c r="A777" s="12" t="s">
        <v>5</v>
      </c>
      <c r="B777" s="24" t="s">
        <v>1395</v>
      </c>
      <c r="C777" s="6"/>
      <c r="D777" s="15"/>
      <c r="E777" s="18"/>
      <c r="F777" s="20">
        <f>SUM(F764:F776)</f>
        <v>253795</v>
      </c>
      <c r="G777" s="35"/>
      <c r="H777" s="20">
        <f>SUM(H764:H776)</f>
        <v>0</v>
      </c>
    </row>
    <row r="778" spans="1:8" s="2" customFormat="1" ht="15.6" x14ac:dyDescent="0.3">
      <c r="A778" s="10" t="s">
        <v>1396</v>
      </c>
      <c r="B778" s="23" t="s">
        <v>1397</v>
      </c>
      <c r="C778" s="4" t="s">
        <v>5</v>
      </c>
      <c r="D778" s="16" t="s">
        <v>5</v>
      </c>
      <c r="E778" s="19" t="s">
        <v>5</v>
      </c>
      <c r="F778" s="16" t="s">
        <v>5</v>
      </c>
      <c r="G778" s="36"/>
      <c r="H778" s="32" t="str">
        <f t="shared" si="39"/>
        <v/>
      </c>
    </row>
    <row r="779" spans="1:8" x14ac:dyDescent="0.3">
      <c r="A779" s="11" t="s">
        <v>1398</v>
      </c>
      <c r="B779" s="22" t="s">
        <v>1399</v>
      </c>
      <c r="C779" s="6" t="s">
        <v>152</v>
      </c>
      <c r="D779" s="15">
        <v>20</v>
      </c>
      <c r="E779" s="18">
        <v>194</v>
      </c>
      <c r="F779" s="15">
        <f>MMULT(D779,E779)</f>
        <v>3880</v>
      </c>
      <c r="G779" s="35"/>
      <c r="H779" s="32">
        <f t="shared" si="39"/>
        <v>0</v>
      </c>
    </row>
    <row r="780" spans="1:8" ht="28.8" x14ac:dyDescent="0.3">
      <c r="A780" s="11" t="s">
        <v>1400</v>
      </c>
      <c r="B780" s="22" t="s">
        <v>1401</v>
      </c>
      <c r="C780" s="6" t="s">
        <v>2</v>
      </c>
      <c r="D780" s="15">
        <v>2</v>
      </c>
      <c r="E780" s="18">
        <v>3987</v>
      </c>
      <c r="F780" s="15">
        <f>MMULT(D780,E780)</f>
        <v>7974</v>
      </c>
      <c r="G780" s="35"/>
      <c r="H780" s="32">
        <f t="shared" si="39"/>
        <v>0</v>
      </c>
    </row>
    <row r="781" spans="1:8" ht="28.8" x14ac:dyDescent="0.3">
      <c r="A781" s="11" t="s">
        <v>1402</v>
      </c>
      <c r="B781" s="22" t="s">
        <v>1403</v>
      </c>
      <c r="C781" s="6" t="s">
        <v>2</v>
      </c>
      <c r="D781" s="15">
        <v>5</v>
      </c>
      <c r="E781" s="18">
        <v>263</v>
      </c>
      <c r="F781" s="15">
        <f>MMULT(D781,E781)</f>
        <v>1315</v>
      </c>
      <c r="G781" s="35"/>
      <c r="H781" s="32">
        <f t="shared" si="39"/>
        <v>0</v>
      </c>
    </row>
    <row r="782" spans="1:8" x14ac:dyDescent="0.3">
      <c r="A782" s="11" t="s">
        <v>1404</v>
      </c>
      <c r="B782" s="22" t="s">
        <v>1405</v>
      </c>
      <c r="C782" s="6" t="s">
        <v>2</v>
      </c>
      <c r="D782" s="15">
        <v>2</v>
      </c>
      <c r="E782" s="18">
        <v>680</v>
      </c>
      <c r="F782" s="15">
        <f>MMULT(D782,E782)</f>
        <v>1360</v>
      </c>
      <c r="G782" s="35"/>
      <c r="H782" s="32">
        <f t="shared" si="39"/>
        <v>0</v>
      </c>
    </row>
    <row r="783" spans="1:8" ht="28.8" x14ac:dyDescent="0.3">
      <c r="A783" s="11" t="s">
        <v>1406</v>
      </c>
      <c r="B783" s="22" t="s">
        <v>1407</v>
      </c>
      <c r="C783" s="6" t="s">
        <v>2</v>
      </c>
      <c r="D783" s="15">
        <v>2</v>
      </c>
      <c r="E783" s="18">
        <v>454</v>
      </c>
      <c r="F783" s="15">
        <f>MMULT(D783,E783)</f>
        <v>908</v>
      </c>
      <c r="G783" s="35"/>
      <c r="H783" s="32">
        <f t="shared" si="39"/>
        <v>0</v>
      </c>
    </row>
    <row r="784" spans="1:8" x14ac:dyDescent="0.3">
      <c r="A784" s="12" t="s">
        <v>5</v>
      </c>
      <c r="B784" s="24" t="s">
        <v>1408</v>
      </c>
      <c r="C784" s="6"/>
      <c r="D784" s="15"/>
      <c r="E784" s="18"/>
      <c r="F784" s="20">
        <f>SUM(F779:F783)</f>
        <v>15437</v>
      </c>
      <c r="G784" s="35"/>
      <c r="H784" s="20">
        <f>SUM(H779:H783)</f>
        <v>0</v>
      </c>
    </row>
    <row r="785" spans="1:8" s="2" customFormat="1" ht="15.6" x14ac:dyDescent="0.3">
      <c r="A785" s="10" t="s">
        <v>1409</v>
      </c>
      <c r="B785" s="23" t="s">
        <v>1410</v>
      </c>
      <c r="C785" s="4" t="s">
        <v>5</v>
      </c>
      <c r="D785" s="16" t="s">
        <v>5</v>
      </c>
      <c r="E785" s="19" t="s">
        <v>5</v>
      </c>
      <c r="F785" s="16" t="s">
        <v>5</v>
      </c>
      <c r="G785" s="36"/>
      <c r="H785" s="32" t="str">
        <f t="shared" si="39"/>
        <v/>
      </c>
    </row>
    <row r="786" spans="1:8" ht="28.8" x14ac:dyDescent="0.3">
      <c r="A786" s="11" t="s">
        <v>1411</v>
      </c>
      <c r="B786" s="22" t="s">
        <v>1412</v>
      </c>
      <c r="C786" s="6" t="s">
        <v>152</v>
      </c>
      <c r="D786" s="15">
        <v>110</v>
      </c>
      <c r="E786" s="18">
        <v>230</v>
      </c>
      <c r="F786" s="15">
        <f t="shared" ref="F786:F794" si="40">MMULT(D786,E786)</f>
        <v>25300</v>
      </c>
      <c r="G786" s="35"/>
      <c r="H786" s="32">
        <f t="shared" si="39"/>
        <v>0</v>
      </c>
    </row>
    <row r="787" spans="1:8" x14ac:dyDescent="0.3">
      <c r="A787" s="11" t="s">
        <v>1413</v>
      </c>
      <c r="B787" s="22" t="s">
        <v>1414</v>
      </c>
      <c r="C787" s="6" t="s">
        <v>152</v>
      </c>
      <c r="D787" s="15">
        <v>110</v>
      </c>
      <c r="E787" s="18">
        <v>104</v>
      </c>
      <c r="F787" s="15">
        <f t="shared" si="40"/>
        <v>11440</v>
      </c>
      <c r="G787" s="35"/>
      <c r="H787" s="32">
        <f t="shared" si="39"/>
        <v>0</v>
      </c>
    </row>
    <row r="788" spans="1:8" ht="28.8" x14ac:dyDescent="0.3">
      <c r="A788" s="11" t="s">
        <v>1415</v>
      </c>
      <c r="B788" s="22" t="s">
        <v>1416</v>
      </c>
      <c r="C788" s="6" t="s">
        <v>2</v>
      </c>
      <c r="D788" s="15">
        <v>1</v>
      </c>
      <c r="E788" s="18">
        <v>7500</v>
      </c>
      <c r="F788" s="15">
        <f t="shared" si="40"/>
        <v>7500</v>
      </c>
      <c r="G788" s="35"/>
      <c r="H788" s="32">
        <f t="shared" si="39"/>
        <v>0</v>
      </c>
    </row>
    <row r="789" spans="1:8" ht="28.8" x14ac:dyDescent="0.3">
      <c r="A789" s="11" t="s">
        <v>1417</v>
      </c>
      <c r="B789" s="22" t="s">
        <v>1418</v>
      </c>
      <c r="C789" s="6" t="s">
        <v>120</v>
      </c>
      <c r="D789" s="15">
        <v>1</v>
      </c>
      <c r="E789" s="18">
        <v>6500</v>
      </c>
      <c r="F789" s="15">
        <f t="shared" si="40"/>
        <v>6500</v>
      </c>
      <c r="G789" s="35"/>
      <c r="H789" s="32">
        <f t="shared" si="39"/>
        <v>0</v>
      </c>
    </row>
    <row r="790" spans="1:8" x14ac:dyDescent="0.3">
      <c r="A790" s="11" t="s">
        <v>1419</v>
      </c>
      <c r="B790" s="22" t="s">
        <v>1420</v>
      </c>
      <c r="C790" s="6" t="s">
        <v>2</v>
      </c>
      <c r="D790" s="15">
        <v>1</v>
      </c>
      <c r="E790" s="18">
        <v>323</v>
      </c>
      <c r="F790" s="15">
        <f t="shared" si="40"/>
        <v>323</v>
      </c>
      <c r="G790" s="35"/>
      <c r="H790" s="32">
        <f t="shared" si="39"/>
        <v>0</v>
      </c>
    </row>
    <row r="791" spans="1:8" x14ac:dyDescent="0.3">
      <c r="A791" s="11" t="s">
        <v>1421</v>
      </c>
      <c r="B791" s="22" t="s">
        <v>1422</v>
      </c>
      <c r="C791" s="6" t="s">
        <v>2</v>
      </c>
      <c r="D791" s="15">
        <v>1</v>
      </c>
      <c r="E791" s="18">
        <v>2150</v>
      </c>
      <c r="F791" s="15">
        <f t="shared" si="40"/>
        <v>2150</v>
      </c>
      <c r="G791" s="35"/>
      <c r="H791" s="32">
        <f t="shared" si="39"/>
        <v>0</v>
      </c>
    </row>
    <row r="792" spans="1:8" ht="28.8" x14ac:dyDescent="0.3">
      <c r="A792" s="11" t="s">
        <v>1423</v>
      </c>
      <c r="B792" s="22" t="s">
        <v>1388</v>
      </c>
      <c r="C792" s="6" t="s">
        <v>2</v>
      </c>
      <c r="D792" s="15">
        <v>1</v>
      </c>
      <c r="E792" s="18">
        <v>4797</v>
      </c>
      <c r="F792" s="15">
        <f t="shared" si="40"/>
        <v>4797</v>
      </c>
      <c r="G792" s="35"/>
      <c r="H792" s="32">
        <f t="shared" si="39"/>
        <v>0</v>
      </c>
    </row>
    <row r="793" spans="1:8" ht="28.8" x14ac:dyDescent="0.3">
      <c r="A793" s="11" t="s">
        <v>1424</v>
      </c>
      <c r="B793" s="22" t="s">
        <v>1392</v>
      </c>
      <c r="C793" s="6" t="s">
        <v>2</v>
      </c>
      <c r="D793" s="15">
        <v>1</v>
      </c>
      <c r="E793" s="18">
        <v>3108</v>
      </c>
      <c r="F793" s="15">
        <f t="shared" si="40"/>
        <v>3108</v>
      </c>
      <c r="G793" s="35"/>
      <c r="H793" s="32">
        <f t="shared" si="39"/>
        <v>0</v>
      </c>
    </row>
    <row r="794" spans="1:8" ht="28.8" x14ac:dyDescent="0.3">
      <c r="A794" s="11" t="s">
        <v>1425</v>
      </c>
      <c r="B794" s="22" t="s">
        <v>1426</v>
      </c>
      <c r="C794" s="6" t="s">
        <v>120</v>
      </c>
      <c r="D794" s="15">
        <v>1</v>
      </c>
      <c r="E794" s="18">
        <v>7500</v>
      </c>
      <c r="F794" s="15">
        <f t="shared" si="40"/>
        <v>7500</v>
      </c>
      <c r="G794" s="35"/>
      <c r="H794" s="32">
        <f t="shared" si="39"/>
        <v>0</v>
      </c>
    </row>
    <row r="795" spans="1:8" x14ac:dyDescent="0.3">
      <c r="A795" s="12" t="s">
        <v>5</v>
      </c>
      <c r="B795" s="24" t="s">
        <v>1427</v>
      </c>
      <c r="C795" s="6"/>
      <c r="D795" s="15"/>
      <c r="E795" s="18"/>
      <c r="F795" s="20">
        <f>SUM(F786:F794)</f>
        <v>68618</v>
      </c>
      <c r="G795" s="35"/>
      <c r="H795" s="20">
        <f>SUM(H786:H794)</f>
        <v>0</v>
      </c>
    </row>
    <row r="796" spans="1:8" s="2" customFormat="1" ht="15.6" x14ac:dyDescent="0.3">
      <c r="A796" s="10" t="s">
        <v>1428</v>
      </c>
      <c r="B796" s="23" t="s">
        <v>1429</v>
      </c>
      <c r="C796" s="4" t="s">
        <v>5</v>
      </c>
      <c r="D796" s="16" t="s">
        <v>5</v>
      </c>
      <c r="E796" s="19" t="s">
        <v>5</v>
      </c>
      <c r="F796" s="16" t="s">
        <v>5</v>
      </c>
      <c r="G796" s="36"/>
      <c r="H796" s="32" t="str">
        <f t="shared" si="39"/>
        <v/>
      </c>
    </row>
    <row r="797" spans="1:8" x14ac:dyDescent="0.3">
      <c r="A797" s="11" t="s">
        <v>1430</v>
      </c>
      <c r="B797" s="22" t="s">
        <v>1431</v>
      </c>
      <c r="C797" s="6" t="s">
        <v>152</v>
      </c>
      <c r="D797" s="15">
        <v>20</v>
      </c>
      <c r="E797" s="18">
        <v>105</v>
      </c>
      <c r="F797" s="15">
        <f>MMULT(D797,E797)</f>
        <v>2100</v>
      </c>
      <c r="G797" s="35"/>
      <c r="H797" s="32">
        <f t="shared" si="39"/>
        <v>0</v>
      </c>
    </row>
    <row r="798" spans="1:8" ht="28.8" x14ac:dyDescent="0.3">
      <c r="A798" s="11" t="s">
        <v>1432</v>
      </c>
      <c r="B798" s="22" t="s">
        <v>1433</v>
      </c>
      <c r="C798" s="6" t="s">
        <v>2</v>
      </c>
      <c r="D798" s="15">
        <v>1</v>
      </c>
      <c r="E798" s="18">
        <v>551</v>
      </c>
      <c r="F798" s="15">
        <f>MMULT(D798,E798)</f>
        <v>551</v>
      </c>
      <c r="G798" s="35"/>
      <c r="H798" s="32">
        <f t="shared" si="39"/>
        <v>0</v>
      </c>
    </row>
    <row r="799" spans="1:8" x14ac:dyDescent="0.3">
      <c r="A799" s="11" t="s">
        <v>1434</v>
      </c>
      <c r="B799" s="22" t="s">
        <v>1435</v>
      </c>
      <c r="C799" s="6" t="s">
        <v>2</v>
      </c>
      <c r="D799" s="15">
        <v>1</v>
      </c>
      <c r="E799" s="18">
        <v>750</v>
      </c>
      <c r="F799" s="15">
        <f>MMULT(D799,E799)</f>
        <v>750</v>
      </c>
      <c r="G799" s="35"/>
      <c r="H799" s="32">
        <f t="shared" si="39"/>
        <v>0</v>
      </c>
    </row>
    <row r="800" spans="1:8" x14ac:dyDescent="0.3">
      <c r="A800" s="12" t="s">
        <v>5</v>
      </c>
      <c r="B800" s="24" t="s">
        <v>1436</v>
      </c>
      <c r="C800" s="6"/>
      <c r="D800" s="15"/>
      <c r="E800" s="18"/>
      <c r="F800" s="20">
        <f>SUM(F797:F799)</f>
        <v>3401</v>
      </c>
      <c r="G800" s="35"/>
      <c r="H800" s="20">
        <f>SUM(H797:H799)</f>
        <v>0</v>
      </c>
    </row>
    <row r="801" spans="1:8" x14ac:dyDescent="0.3">
      <c r="A801" s="12" t="s">
        <v>5</v>
      </c>
      <c r="B801" s="24" t="s">
        <v>1437</v>
      </c>
      <c r="C801" s="6"/>
      <c r="D801" s="15"/>
      <c r="E801" s="18"/>
      <c r="F801" s="20">
        <f>SUM(F762,F777,F784,F795,F800)</f>
        <v>341251</v>
      </c>
      <c r="G801" s="35"/>
      <c r="H801" s="20">
        <f>SUM(H762,H777,H784,H795,H800)</f>
        <v>0</v>
      </c>
    </row>
    <row r="802" spans="1:8" x14ac:dyDescent="0.3">
      <c r="A802" s="12"/>
      <c r="B802" s="24"/>
      <c r="C802" s="6"/>
      <c r="D802" s="15"/>
      <c r="E802" s="18"/>
      <c r="F802" s="20"/>
      <c r="G802" s="15"/>
      <c r="H802" s="32"/>
    </row>
    <row r="803" spans="1:8" x14ac:dyDescent="0.3">
      <c r="A803" s="12"/>
      <c r="B803" s="24"/>
      <c r="C803" s="6"/>
      <c r="D803" s="15"/>
      <c r="E803" s="18"/>
      <c r="F803" s="20"/>
      <c r="G803" s="15"/>
      <c r="H803" s="32"/>
    </row>
    <row r="804" spans="1:8" x14ac:dyDescent="0.3">
      <c r="A804" s="12" t="s">
        <v>5</v>
      </c>
      <c r="B804" s="24" t="s">
        <v>1440</v>
      </c>
      <c r="C804" s="6"/>
      <c r="D804" s="15"/>
      <c r="E804" s="18"/>
      <c r="F804" s="20">
        <f>SUM(F13,F36,F42,F48,F65,F77,F150,F526,F534,F553,F562,F572,F585,F595,F629,F642,F647,F703,F738,F748,F758,F801)</f>
        <v>11866831.85</v>
      </c>
      <c r="G804" s="15"/>
      <c r="H804" s="20">
        <f>SUM(H13,H36,H42,H48,H65,H77,H150,H526,H534,H553,H562,H572,H585,H595,H629,H642,H647,H703,H738,H748,H758,H801)</f>
        <v>0</v>
      </c>
    </row>
    <row r="805" spans="1:8" x14ac:dyDescent="0.3">
      <c r="A805" s="9"/>
      <c r="B805" s="22"/>
      <c r="C805" s="6"/>
      <c r="D805" s="15"/>
      <c r="E805" s="18"/>
      <c r="F805" s="15"/>
      <c r="G805" s="15"/>
      <c r="H805" s="32"/>
    </row>
  </sheetData>
  <sheetProtection algorithmName="SHA-512" hashValue="jiutNlIdXSQPu855G1zV/Lxo3CMhTCTtc2IVzhLBbpbZgq0flCfQ6Z/VLa/bLx/lxNM2l3mJw6FLTAhI4lKQtw==" saltValue="pNqqqfzQmYx4QfjzR9z+Rg==" spinCount="100000" sheet="1" selectLockedCells="1"/>
  <autoFilter ref="A4:H80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חוף_משאבות_17_08_2022_</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Sarah Morali</cp:lastModifiedBy>
  <dcterms:created xsi:type="dcterms:W3CDTF">2022-10-20T16:38:47Z</dcterms:created>
  <dcterms:modified xsi:type="dcterms:W3CDTF">2023-03-13T11:59:41Z</dcterms:modified>
</cp:coreProperties>
</file>